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2"/>
  </bookViews>
  <sheets>
    <sheet name="HIT %" sheetId="1" r:id="rId1"/>
    <sheet name="TOTAL SCORES" sheetId="2" r:id="rId2"/>
    <sheet name="INV SCORES" sheetId="3" r:id="rId3"/>
    <sheet name="Fleet Battles" sheetId="4" r:id="rId4"/>
    <sheet name="MONDAY AM" sheetId="5" r:id="rId5"/>
    <sheet name="MONDAY PM" sheetId="6" r:id="rId6"/>
    <sheet name="TUE AM" sheetId="7" r:id="rId7"/>
    <sheet name="TUE PM" sheetId="8" r:id="rId8"/>
    <sheet name="WEND 1 ON 1" sheetId="9" r:id="rId9"/>
    <sheet name="WEND NIGHT" sheetId="10" r:id="rId10"/>
    <sheet name="THURS AM" sheetId="11" r:id="rId11"/>
    <sheet name="THURS PM" sheetId="12" r:id="rId12"/>
    <sheet name="FRID AM" sheetId="13" r:id="rId13"/>
    <sheet name="DATA I" sheetId="14" r:id="rId14"/>
    <sheet name="DATA II" sheetId="15" r:id="rId15"/>
  </sheets>
  <definedNames>
    <definedName name="_xlnm.Print_Area" localSheetId="2">'INV SCORES'!$A$1:$O$365</definedName>
    <definedName name="_xlnm.Print_Area" localSheetId="10">'THURS AM'!$A$1:$R$54</definedName>
    <definedName name="_xlnm.Print_Area" localSheetId="1">'TOTAL SCORES'!$A$1:$AF$56</definedName>
    <definedName name="_xlnm.Print_Area" localSheetId="8">'WEND 1 ON 1'!$A$1:$S$56</definedName>
    <definedName name="_xlnm.Print_Area" localSheetId="9">'WEND NIGHT'!$A$1:$R$29</definedName>
  </definedNames>
  <calcPr fullCalcOnLoad="1"/>
</workbook>
</file>

<file path=xl/sharedStrings.xml><?xml version="1.0" encoding="utf-8"?>
<sst xmlns="http://schemas.openxmlformats.org/spreadsheetml/2006/main" count="5082" uniqueCount="193">
  <si>
    <t>ID</t>
  </si>
  <si>
    <t>Captain</t>
  </si>
  <si>
    <t>Ship Name</t>
  </si>
  <si>
    <t>Class</t>
  </si>
  <si>
    <t>Fleet</t>
  </si>
  <si>
    <t>ScoreWeight</t>
  </si>
  <si>
    <t>Above</t>
  </si>
  <si>
    <t>Below</t>
  </si>
  <si>
    <t>On</t>
  </si>
  <si>
    <t>SunkFirstSortie</t>
  </si>
  <si>
    <t>SunkSecondSortie</t>
  </si>
  <si>
    <t>Declared</t>
  </si>
  <si>
    <t>Penalty</t>
  </si>
  <si>
    <t>PointsAgainst</t>
  </si>
  <si>
    <t>PointsFor</t>
  </si>
  <si>
    <t>PointsEarned</t>
  </si>
  <si>
    <t>CampaignSecondary</t>
  </si>
  <si>
    <t>ShipID</t>
  </si>
  <si>
    <t>BattleID</t>
  </si>
  <si>
    <t>Alen Oster</t>
  </si>
  <si>
    <t>SMS Konig</t>
  </si>
  <si>
    <t>Axis</t>
  </si>
  <si>
    <t>Tim Beckett</t>
  </si>
  <si>
    <t>USS North Carolina</t>
  </si>
  <si>
    <t>Allies</t>
  </si>
  <si>
    <t>Chris Pearce</t>
  </si>
  <si>
    <t>Chris Kessler</t>
  </si>
  <si>
    <t>USS Brooklyn</t>
  </si>
  <si>
    <t>Brain Eliassen</t>
  </si>
  <si>
    <t>USS South Dakota</t>
  </si>
  <si>
    <t>Chris Grossiant</t>
  </si>
  <si>
    <t>USS Washington</t>
  </si>
  <si>
    <t>Chris Au</t>
  </si>
  <si>
    <t>HMS Malaya</t>
  </si>
  <si>
    <t>Dana Graham</t>
  </si>
  <si>
    <t>HMS Prince of Wales</t>
  </si>
  <si>
    <t>Mike Melton</t>
  </si>
  <si>
    <t>USS Arizona</t>
  </si>
  <si>
    <t>Ron Horbul</t>
  </si>
  <si>
    <t>HMS Lion</t>
  </si>
  <si>
    <t>Dave Au</t>
  </si>
  <si>
    <t>HMS Revenge</t>
  </si>
  <si>
    <t>John Bruder</t>
  </si>
  <si>
    <t>MM Italia</t>
  </si>
  <si>
    <t>Jeff Lipp</t>
  </si>
  <si>
    <t>SMS Baden</t>
  </si>
  <si>
    <t>Luis Gomez</t>
  </si>
  <si>
    <t>MM Garibaldi</t>
  </si>
  <si>
    <t>David Asman</t>
  </si>
  <si>
    <t>SMS Nassua</t>
  </si>
  <si>
    <t>Tim Krakowski</t>
  </si>
  <si>
    <t>IJN Fuso</t>
  </si>
  <si>
    <t>Randy Stiiponivich</t>
  </si>
  <si>
    <t>DKM Vonn Der Tan</t>
  </si>
  <si>
    <t>Lief Goodson</t>
  </si>
  <si>
    <t>SMS Von Der Tan</t>
  </si>
  <si>
    <t>Herr Fluegel</t>
  </si>
  <si>
    <t>Charley Stephens</t>
  </si>
  <si>
    <t>IJN Nagato</t>
  </si>
  <si>
    <t>Bob Hoernmann</t>
  </si>
  <si>
    <t>HMS Warspite</t>
  </si>
  <si>
    <t>Joel Goodman</t>
  </si>
  <si>
    <t>USS Indiana</t>
  </si>
  <si>
    <t>Doug Hunt</t>
  </si>
  <si>
    <t>USS Houston</t>
  </si>
  <si>
    <t>Don Cole</t>
  </si>
  <si>
    <t>USS Alabama</t>
  </si>
  <si>
    <t>Grant Dahl</t>
  </si>
  <si>
    <t>HMS Invincible</t>
  </si>
  <si>
    <t>Ty Supancic</t>
  </si>
  <si>
    <t>HMS Inflexible</t>
  </si>
  <si>
    <t>Andy Dahl</t>
  </si>
  <si>
    <t>Kevin Bray</t>
  </si>
  <si>
    <t>USS Massachusetts</t>
  </si>
  <si>
    <t>Brian Lamb</t>
  </si>
  <si>
    <t>USS Colorado</t>
  </si>
  <si>
    <t>Mike Tanzillo</t>
  </si>
  <si>
    <t>DKM Scharnhorst</t>
  </si>
  <si>
    <t>Jeff Lide</t>
  </si>
  <si>
    <t>IJN Kirishima</t>
  </si>
  <si>
    <t>Josh Bruder</t>
  </si>
  <si>
    <t>MM Vittorio Veneto</t>
  </si>
  <si>
    <t>Bryan Finster</t>
  </si>
  <si>
    <t>Mark Roe</t>
  </si>
  <si>
    <t>Kevin Hovis</t>
  </si>
  <si>
    <t>DKM Bismarck</t>
  </si>
  <si>
    <t>Rick King</t>
  </si>
  <si>
    <t>Tony Stephens</t>
  </si>
  <si>
    <t>Tom Melton</t>
  </si>
  <si>
    <t>Ted Brogden</t>
  </si>
  <si>
    <t>HMS Valiant</t>
  </si>
  <si>
    <t>Louis Meszaros</t>
  </si>
  <si>
    <t>MM Vittoria Veneto</t>
  </si>
  <si>
    <t>Lars Dahl</t>
  </si>
  <si>
    <t>HMS Belerophon</t>
  </si>
  <si>
    <t>Bill Harvard</t>
  </si>
  <si>
    <t>SMS Scharnhorst</t>
  </si>
  <si>
    <t>IJN Mogami</t>
  </si>
  <si>
    <t>Dana Grahan</t>
  </si>
  <si>
    <t>USS Des Moines</t>
  </si>
  <si>
    <t>Randy Stiponovich</t>
  </si>
  <si>
    <t>DKM Karl Shure</t>
  </si>
  <si>
    <t>INJ Agano</t>
  </si>
  <si>
    <t>Yanks</t>
  </si>
  <si>
    <t>Brits</t>
  </si>
  <si>
    <t>Pearce's Fleet</t>
  </si>
  <si>
    <t>Tim's Fleet</t>
  </si>
  <si>
    <t>Bob</t>
  </si>
  <si>
    <t>Mark</t>
  </si>
  <si>
    <t>Brian</t>
  </si>
  <si>
    <t>Tim</t>
  </si>
  <si>
    <t>Randy's Fleet</t>
  </si>
  <si>
    <t>Kevin's Fleet</t>
  </si>
  <si>
    <t>Le Grenouille</t>
  </si>
  <si>
    <t>USS Salt Lake City</t>
  </si>
  <si>
    <t>VDT</t>
  </si>
  <si>
    <t>Revenge</t>
  </si>
  <si>
    <t>Josh</t>
  </si>
  <si>
    <t>John</t>
  </si>
  <si>
    <t>Mike</t>
  </si>
  <si>
    <t>Tom</t>
  </si>
  <si>
    <t>Kevin</t>
  </si>
  <si>
    <t>ALLIED DAMAGE</t>
  </si>
  <si>
    <t>AXIS DAMAGE</t>
  </si>
  <si>
    <t>ALLIES WIN</t>
  </si>
  <si>
    <t>AXIS WIN</t>
  </si>
  <si>
    <t>ALLIED TOTAL</t>
  </si>
  <si>
    <t>AXIS TOTAL</t>
  </si>
  <si>
    <t>ALLIED WINS</t>
  </si>
  <si>
    <t>TOTAL POINTS</t>
  </si>
  <si>
    <t>TOTAL POINTS PER CLASS</t>
  </si>
  <si>
    <t>DIFF</t>
  </si>
  <si>
    <t>TOTAL DAMAGE</t>
  </si>
  <si>
    <t>TOTAL DIFFERENTIAL</t>
  </si>
  <si>
    <t>Axis WIN</t>
  </si>
  <si>
    <t>Allied WIN</t>
  </si>
  <si>
    <t>MONDAY AM #1</t>
  </si>
  <si>
    <t>MONDAY AM #2</t>
  </si>
  <si>
    <t>ALLIED</t>
  </si>
  <si>
    <t>AXIS</t>
  </si>
  <si>
    <t>MODAY PM #1</t>
  </si>
  <si>
    <t>MODAY PM #2</t>
  </si>
  <si>
    <t>TUES AM #1</t>
  </si>
  <si>
    <t>TUES AM #2</t>
  </si>
  <si>
    <t>TUES PM #1</t>
  </si>
  <si>
    <t>TUES PM #2</t>
  </si>
  <si>
    <t>WEDN NIGHT</t>
  </si>
  <si>
    <t>THURS AM #1</t>
  </si>
  <si>
    <t>THURS PM #1</t>
  </si>
  <si>
    <t>THURS PM #2</t>
  </si>
  <si>
    <t>THURS AM #2</t>
  </si>
  <si>
    <t>FRI AM #1</t>
  </si>
  <si>
    <t>FRI AM #2</t>
  </si>
  <si>
    <t>Allied</t>
  </si>
  <si>
    <t>MONDAY MORNING</t>
  </si>
  <si>
    <t>AXIS GUN UNITS</t>
  </si>
  <si>
    <t>ALLIED HOLES</t>
  </si>
  <si>
    <t>AXIS BBs</t>
  </si>
  <si>
    <t>HITS</t>
  </si>
  <si>
    <t>%</t>
  </si>
  <si>
    <t>ALLIED GUN UNITS</t>
  </si>
  <si>
    <t>AXIS HOLES</t>
  </si>
  <si>
    <t>ALLIED BBs</t>
  </si>
  <si>
    <t>MONDAY AFTERNOON</t>
  </si>
  <si>
    <t>TUESDAY MORNING</t>
  </si>
  <si>
    <t>NIGHT BATTLE</t>
  </si>
  <si>
    <t>THURSDAY MORNING</t>
  </si>
  <si>
    <t>FRIDAY MORNING</t>
  </si>
  <si>
    <t>AXIS TOTALS</t>
  </si>
  <si>
    <t>ALLIED TOTALS</t>
  </si>
  <si>
    <t>GUNS UNITS</t>
  </si>
  <si>
    <t>HOLES</t>
  </si>
  <si>
    <t>BBs</t>
  </si>
  <si>
    <t>Gun Units</t>
  </si>
  <si>
    <t>TOTALS FOR ONE ON ONES</t>
  </si>
  <si>
    <t>BB'S</t>
  </si>
  <si>
    <t>HIT %</t>
  </si>
  <si>
    <t>ASSUMES ONE SORTIE</t>
  </si>
  <si>
    <t>ALLIED SCORE</t>
  </si>
  <si>
    <t>AXIS SCORE</t>
  </si>
  <si>
    <t>SLOW</t>
  </si>
  <si>
    <t>FAST</t>
  </si>
  <si>
    <t>ALLIED SLOW FLEET TOTALS</t>
  </si>
  <si>
    <t>ALLIED FAST FLEET TOTALS</t>
  </si>
  <si>
    <t>AXIS SLOW FLEET TOTALS</t>
  </si>
  <si>
    <t>AXIS FAST FLEET TOTALS</t>
  </si>
  <si>
    <t>TOTALS WITH 100 BBs PER BATTLE PER GUN</t>
  </si>
  <si>
    <t>TOTALS WITH 75 BBs PER BATTLE PER GUN</t>
  </si>
  <si>
    <t>TOTALS WITH 50 BBs PER BATTLE PER GUN</t>
  </si>
  <si>
    <t>Sunk 1ST</t>
  </si>
  <si>
    <t>Sunk 2ND</t>
  </si>
  <si>
    <t>WINNER</t>
  </si>
  <si>
    <t>RUNNING TOTAL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</si>
</sst>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g\g\g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0.0"/>
  </numFmts>
  <fonts count="37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33" borderId="10" xfId="55" applyFont="1" applyFill="1" applyBorder="1" applyAlignment="1">
      <alignment horizontal="center"/>
      <protection/>
    </xf>
    <xf numFmtId="0" fontId="1" fillId="0" borderId="11" xfId="55" applyFont="1" applyFill="1" applyBorder="1" applyAlignment="1">
      <alignment horizontal="right" wrapText="1"/>
      <protection/>
    </xf>
    <xf numFmtId="0" fontId="1" fillId="0" borderId="11" xfId="55" applyFont="1" applyFill="1" applyBorder="1" applyAlignment="1">
      <alignment horizontal="left" wrapText="1"/>
      <protection/>
    </xf>
    <xf numFmtId="164" fontId="1" fillId="0" borderId="11" xfId="55" applyNumberFormat="1" applyFont="1" applyFill="1" applyBorder="1" applyAlignment="1">
      <alignment horizontal="right" wrapText="1"/>
      <protection/>
    </xf>
    <xf numFmtId="164" fontId="1" fillId="0" borderId="11" xfId="55" applyNumberFormat="1" applyFont="1" applyFill="1" applyBorder="1" applyAlignment="1">
      <alignment horizontal="left" wrapText="1"/>
      <protection/>
    </xf>
    <xf numFmtId="0" fontId="0" fillId="0" borderId="12" xfId="0" applyBorder="1" applyAlignment="1">
      <alignment/>
    </xf>
    <xf numFmtId="0" fontId="1" fillId="33" borderId="13" xfId="55" applyFont="1" applyFill="1" applyBorder="1" applyAlignment="1">
      <alignment horizontal="center"/>
      <protection/>
    </xf>
    <xf numFmtId="0" fontId="0" fillId="34" borderId="0" xfId="0" applyFill="1" applyAlignment="1">
      <alignment/>
    </xf>
    <xf numFmtId="0" fontId="2" fillId="0" borderId="0" xfId="0" applyFont="1" applyAlignment="1">
      <alignment/>
    </xf>
    <xf numFmtId="165" fontId="0" fillId="0" borderId="0" xfId="58" applyNumberFormat="1" applyFont="1" applyAlignment="1">
      <alignment/>
    </xf>
    <xf numFmtId="165" fontId="0" fillId="0" borderId="0" xfId="0" applyNumberFormat="1" applyAlignment="1">
      <alignment/>
    </xf>
    <xf numFmtId="0" fontId="1" fillId="33" borderId="0" xfId="55" applyFont="1" applyFill="1" applyBorder="1" applyAlignment="1">
      <alignment horizontal="center"/>
      <protection/>
    </xf>
    <xf numFmtId="2" fontId="1" fillId="0" borderId="11" xfId="55" applyNumberFormat="1" applyFont="1" applyFill="1" applyBorder="1" applyAlignment="1">
      <alignment horizontal="right" wrapText="1"/>
      <protection/>
    </xf>
    <xf numFmtId="9" fontId="1" fillId="0" borderId="11" xfId="58" applyFont="1" applyFill="1" applyBorder="1" applyAlignment="1">
      <alignment horizontal="right" wrapText="1"/>
    </xf>
    <xf numFmtId="167" fontId="1" fillId="0" borderId="11" xfId="42" applyNumberFormat="1" applyFont="1" applyFill="1" applyBorder="1" applyAlignment="1">
      <alignment horizontal="right" wrapText="1"/>
    </xf>
    <xf numFmtId="168" fontId="1" fillId="0" borderId="11" xfId="55" applyNumberFormat="1" applyFont="1" applyFill="1" applyBorder="1" applyAlignment="1">
      <alignment horizontal="right" wrapText="1"/>
      <protection/>
    </xf>
    <xf numFmtId="165" fontId="1" fillId="0" borderId="11" xfId="58" applyNumberFormat="1" applyFont="1" applyFill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164" fontId="1" fillId="0" borderId="14" xfId="55" applyNumberFormat="1" applyFont="1" applyFill="1" applyBorder="1" applyAlignment="1">
      <alignment horizontal="center" wrapText="1"/>
      <protection/>
    </xf>
    <xf numFmtId="164" fontId="1" fillId="0" borderId="15" xfId="55" applyNumberFormat="1" applyFont="1" applyFill="1" applyBorder="1" applyAlignment="1">
      <alignment horizontal="center" wrapText="1"/>
      <protection/>
    </xf>
    <xf numFmtId="164" fontId="1" fillId="0" borderId="16" xfId="55" applyNumberFormat="1" applyFont="1" applyFill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13.7109375" style="0" customWidth="1"/>
  </cols>
  <sheetData>
    <row r="1" spans="1:10" ht="12.75">
      <c r="A1" s="8" t="s">
        <v>154</v>
      </c>
      <c r="B1" s="8"/>
      <c r="C1" s="8"/>
      <c r="D1" s="8"/>
      <c r="E1" s="8"/>
      <c r="F1" s="8"/>
      <c r="G1" s="8"/>
      <c r="H1" s="8"/>
      <c r="I1" t="s">
        <v>138</v>
      </c>
      <c r="J1" t="s">
        <v>139</v>
      </c>
    </row>
    <row r="2" spans="1:8" ht="12.75">
      <c r="A2" s="9" t="s">
        <v>155</v>
      </c>
      <c r="B2" s="18" t="s">
        <v>156</v>
      </c>
      <c r="C2" s="18"/>
      <c r="F2" t="s">
        <v>157</v>
      </c>
      <c r="G2" t="s">
        <v>158</v>
      </c>
      <c r="H2" t="s">
        <v>159</v>
      </c>
    </row>
    <row r="3" spans="1:10" ht="12.75">
      <c r="A3">
        <f>SUM('MONDAY AM'!R14:R22)</f>
        <v>57</v>
      </c>
      <c r="B3">
        <f>SUM('MONDAY AM'!E2:E11)</f>
        <v>244</v>
      </c>
      <c r="C3">
        <f>SUM('MONDAY AM'!G2:G11)</f>
        <v>43</v>
      </c>
      <c r="D3">
        <f>SUM('MONDAY AM'!F2:F11)</f>
        <v>92</v>
      </c>
      <c r="F3">
        <f>A3*50</f>
        <v>2850</v>
      </c>
      <c r="G3">
        <f>SUM(B3:D3)</f>
        <v>379</v>
      </c>
      <c r="H3" s="10">
        <f>G3/F3</f>
        <v>0.13298245614035087</v>
      </c>
      <c r="I3" t="s">
        <v>181</v>
      </c>
      <c r="J3" t="s">
        <v>180</v>
      </c>
    </row>
    <row r="4" spans="1:10" ht="12.75">
      <c r="A4">
        <f>SUM('MONDAY AM'!R40:R49)</f>
        <v>89</v>
      </c>
      <c r="B4">
        <f>SUM('MONDAY AM'!E28:E37)</f>
        <v>491</v>
      </c>
      <c r="C4">
        <f>SUM('MONDAY AM'!G28:G37)</f>
        <v>52</v>
      </c>
      <c r="D4">
        <f>SUM('MONDAY AM'!F28:F37)</f>
        <v>100</v>
      </c>
      <c r="F4">
        <f>A4*50</f>
        <v>4450</v>
      </c>
      <c r="G4">
        <f>SUM(B4:D4)</f>
        <v>643</v>
      </c>
      <c r="H4" s="10">
        <f>G4/F4</f>
        <v>0.14449438202247192</v>
      </c>
      <c r="I4" t="s">
        <v>180</v>
      </c>
      <c r="J4" t="s">
        <v>181</v>
      </c>
    </row>
    <row r="5" spans="1:8" ht="12.75">
      <c r="A5">
        <f>SUM(A3:A4)</f>
        <v>146</v>
      </c>
      <c r="B5">
        <f>SUM(B3:B4)</f>
        <v>735</v>
      </c>
      <c r="C5">
        <f>SUM(C3:C4)</f>
        <v>95</v>
      </c>
      <c r="D5">
        <f>SUM(D3:D4)</f>
        <v>192</v>
      </c>
      <c r="F5">
        <f>A5*50</f>
        <v>7300</v>
      </c>
      <c r="G5">
        <f>SUM(B5:D5)</f>
        <v>1022</v>
      </c>
      <c r="H5" s="10">
        <f>G5/F5</f>
        <v>0.14</v>
      </c>
    </row>
    <row r="6" ht="12.75">
      <c r="H6" s="11"/>
    </row>
    <row r="7" spans="1:8" ht="12.75">
      <c r="A7" s="9" t="s">
        <v>160</v>
      </c>
      <c r="B7" s="18" t="s">
        <v>161</v>
      </c>
      <c r="C7" s="18"/>
      <c r="F7" s="9" t="s">
        <v>162</v>
      </c>
      <c r="G7" t="s">
        <v>158</v>
      </c>
      <c r="H7" s="11" t="s">
        <v>159</v>
      </c>
    </row>
    <row r="8" spans="1:10" ht="12.75">
      <c r="A8">
        <f>SUM('MONDAY AM'!R2:R11)</f>
        <v>88</v>
      </c>
      <c r="B8">
        <f>SUM('MONDAY AM'!E14:E22)</f>
        <v>524</v>
      </c>
      <c r="C8">
        <f>SUM('MONDAY AM'!G14:G22)</f>
        <v>89</v>
      </c>
      <c r="D8">
        <f>SUM('MONDAY AM'!F14:F22)</f>
        <v>174</v>
      </c>
      <c r="F8">
        <f>A8*50</f>
        <v>4400</v>
      </c>
      <c r="G8">
        <f>SUM(B8:D8)</f>
        <v>787</v>
      </c>
      <c r="H8" s="10">
        <f>G8/F8</f>
        <v>0.17886363636363636</v>
      </c>
      <c r="I8" t="s">
        <v>181</v>
      </c>
      <c r="J8" t="s">
        <v>180</v>
      </c>
    </row>
    <row r="9" spans="1:10" ht="12.75">
      <c r="A9">
        <f>SUM('MONDAY AM'!R28:R36)</f>
        <v>65.5</v>
      </c>
      <c r="B9">
        <f>SUM('MONDAY AM'!E40:E49)</f>
        <v>265</v>
      </c>
      <c r="C9">
        <f>SUM('MONDAY AM'!G40:G49)</f>
        <v>30</v>
      </c>
      <c r="D9">
        <f>SUM('MONDAY AM'!F40:F49)</f>
        <v>63</v>
      </c>
      <c r="F9">
        <f>A9*50</f>
        <v>3275</v>
      </c>
      <c r="G9">
        <f>SUM(B9:D9)</f>
        <v>358</v>
      </c>
      <c r="H9" s="10">
        <f>G9/F9</f>
        <v>0.10931297709923664</v>
      </c>
      <c r="I9" t="s">
        <v>180</v>
      </c>
      <c r="J9" t="s">
        <v>181</v>
      </c>
    </row>
    <row r="10" spans="1:8" ht="12.75">
      <c r="A10">
        <f>SUM(A8:A9)</f>
        <v>153.5</v>
      </c>
      <c r="B10">
        <f>SUM(B8:B9)</f>
        <v>789</v>
      </c>
      <c r="C10">
        <f>SUM(C8:C9)</f>
        <v>119</v>
      </c>
      <c r="D10">
        <f>SUM(D8:D9)</f>
        <v>237</v>
      </c>
      <c r="F10">
        <f>A10*50</f>
        <v>7675</v>
      </c>
      <c r="G10">
        <f>SUM(B10:D10)</f>
        <v>1145</v>
      </c>
      <c r="H10" s="10">
        <f>G10/F10</f>
        <v>0.149185667752443</v>
      </c>
    </row>
    <row r="11" ht="12.75">
      <c r="H11" s="10"/>
    </row>
    <row r="12" spans="1:8" ht="12.75">
      <c r="A12" s="8" t="s">
        <v>163</v>
      </c>
      <c r="B12" s="8"/>
      <c r="C12" s="8"/>
      <c r="D12" s="8"/>
      <c r="E12" s="8"/>
      <c r="F12" s="8"/>
      <c r="G12" s="8"/>
      <c r="H12" s="8"/>
    </row>
    <row r="13" spans="1:8" ht="12.75">
      <c r="A13" s="9" t="s">
        <v>155</v>
      </c>
      <c r="B13" s="18" t="s">
        <v>156</v>
      </c>
      <c r="D13" s="18"/>
      <c r="F13" t="s">
        <v>157</v>
      </c>
      <c r="G13" t="s">
        <v>158</v>
      </c>
      <c r="H13" t="s">
        <v>159</v>
      </c>
    </row>
    <row r="14" spans="1:10" ht="12.75">
      <c r="A14">
        <f>SUM('MONDAY PM'!R15:R26)</f>
        <v>115</v>
      </c>
      <c r="B14">
        <f>SUM('MONDAY PM'!E2:E12)</f>
        <v>330</v>
      </c>
      <c r="C14">
        <f>SUM('MONDAY PM'!G2:G12)</f>
        <v>61</v>
      </c>
      <c r="D14">
        <f>SUM('MONDAY PM'!F2:F12)</f>
        <v>86</v>
      </c>
      <c r="F14">
        <f>A14*50</f>
        <v>5750</v>
      </c>
      <c r="G14">
        <f>SUM(B14:D14)</f>
        <v>477</v>
      </c>
      <c r="H14" s="10">
        <f>G14/F14</f>
        <v>0.08295652173913043</v>
      </c>
      <c r="I14" t="s">
        <v>181</v>
      </c>
      <c r="J14" t="s">
        <v>181</v>
      </c>
    </row>
    <row r="15" spans="1:10" ht="12.75">
      <c r="A15">
        <f>SUM('MONDAY PM'!R42:R47)</f>
        <v>36</v>
      </c>
      <c r="B15">
        <f>SUM('MONDAY PM'!E29:E39)</f>
        <v>279</v>
      </c>
      <c r="C15">
        <f>SUM('MONDAY PM'!G29:G39)</f>
        <v>37</v>
      </c>
      <c r="D15">
        <f>SUM('MONDAY PM'!F29:F39)</f>
        <v>92</v>
      </c>
      <c r="F15">
        <f>A15*50</f>
        <v>1800</v>
      </c>
      <c r="G15">
        <f>SUM(B15:D15)</f>
        <v>408</v>
      </c>
      <c r="H15" s="10">
        <f>G15/F15</f>
        <v>0.22666666666666666</v>
      </c>
      <c r="I15" t="s">
        <v>180</v>
      </c>
      <c r="J15" t="s">
        <v>180</v>
      </c>
    </row>
    <row r="16" spans="1:8" ht="12.75">
      <c r="A16">
        <f>SUM(A14:A15)</f>
        <v>151</v>
      </c>
      <c r="B16">
        <f>SUM(B14:B15)</f>
        <v>609</v>
      </c>
      <c r="C16">
        <f>SUM(C14:C15)</f>
        <v>98</v>
      </c>
      <c r="D16">
        <f>SUM(D14:D15)</f>
        <v>178</v>
      </c>
      <c r="F16">
        <f>A16*50</f>
        <v>7550</v>
      </c>
      <c r="G16">
        <f>SUM(B16:D16)</f>
        <v>885</v>
      </c>
      <c r="H16" s="10">
        <f>G16/F16</f>
        <v>0.11721854304635762</v>
      </c>
    </row>
    <row r="17" ht="12.75">
      <c r="H17" s="11"/>
    </row>
    <row r="18" spans="1:8" ht="12.75">
      <c r="A18" s="9" t="s">
        <v>160</v>
      </c>
      <c r="B18" s="18" t="s">
        <v>161</v>
      </c>
      <c r="D18" s="18"/>
      <c r="F18" s="9" t="s">
        <v>162</v>
      </c>
      <c r="G18" t="s">
        <v>158</v>
      </c>
      <c r="H18" s="11" t="s">
        <v>159</v>
      </c>
    </row>
    <row r="19" spans="1:10" ht="12.75">
      <c r="A19">
        <f>SUM('MONDAY PM'!R2:R12)</f>
        <v>94</v>
      </c>
      <c r="B19">
        <f>SUM('MONDAY PM'!E15:E26)</f>
        <v>534</v>
      </c>
      <c r="C19">
        <f>SUM('MONDAY PM'!G15:G26)</f>
        <v>74</v>
      </c>
      <c r="D19">
        <f>SUM('MONDAY PM'!F15:F26)</f>
        <v>155</v>
      </c>
      <c r="F19">
        <f>A19*50</f>
        <v>4700</v>
      </c>
      <c r="G19">
        <f>SUM(B19:D19)</f>
        <v>763</v>
      </c>
      <c r="H19" s="10">
        <f>G19/F19</f>
        <v>0.16234042553191488</v>
      </c>
      <c r="I19" t="s">
        <v>181</v>
      </c>
      <c r="J19" t="s">
        <v>181</v>
      </c>
    </row>
    <row r="20" spans="1:10" ht="12.75">
      <c r="A20">
        <f>SUM('MONDAY PM'!R29:R39)</f>
        <v>79</v>
      </c>
      <c r="B20">
        <f>SUM('MONDAY PM'!E42:E47)</f>
        <v>252</v>
      </c>
      <c r="C20">
        <f>SUM('MONDAY PM'!G42:G47)</f>
        <v>63</v>
      </c>
      <c r="D20">
        <f>SUM('MONDAY PM'!F42:F47)</f>
        <v>107</v>
      </c>
      <c r="F20">
        <f>A20*50</f>
        <v>3950</v>
      </c>
      <c r="G20">
        <f>SUM(B20:D20)</f>
        <v>422</v>
      </c>
      <c r="H20" s="10">
        <f>G20/F20</f>
        <v>0.10683544303797468</v>
      </c>
      <c r="I20" t="s">
        <v>180</v>
      </c>
      <c r="J20" t="s">
        <v>180</v>
      </c>
    </row>
    <row r="21" spans="1:8" ht="12.75">
      <c r="A21">
        <f>SUM(A19:A20)</f>
        <v>173</v>
      </c>
      <c r="B21">
        <f>SUM(B19:B20)</f>
        <v>786</v>
      </c>
      <c r="C21">
        <f>SUM(C19:C20)</f>
        <v>137</v>
      </c>
      <c r="D21">
        <f>SUM(D19:D20)</f>
        <v>262</v>
      </c>
      <c r="F21">
        <f>A21*50</f>
        <v>8650</v>
      </c>
      <c r="G21">
        <f>SUM(B21:D21)</f>
        <v>1185</v>
      </c>
      <c r="H21" s="10">
        <f>G21/F21</f>
        <v>0.13699421965317918</v>
      </c>
    </row>
    <row r="23" spans="1:8" ht="12.75">
      <c r="A23" s="8" t="s">
        <v>164</v>
      </c>
      <c r="B23" s="8"/>
      <c r="C23" s="8"/>
      <c r="D23" s="8"/>
      <c r="E23" s="8"/>
      <c r="F23" s="8"/>
      <c r="G23" s="8"/>
      <c r="H23" s="8"/>
    </row>
    <row r="24" spans="1:8" ht="12.75">
      <c r="A24" s="9" t="s">
        <v>155</v>
      </c>
      <c r="B24" s="18" t="s">
        <v>156</v>
      </c>
      <c r="D24" s="18"/>
      <c r="F24" t="s">
        <v>157</v>
      </c>
      <c r="G24" t="s">
        <v>158</v>
      </c>
      <c r="H24" t="s">
        <v>159</v>
      </c>
    </row>
    <row r="25" spans="1:10" ht="12.75">
      <c r="A25">
        <f>SUM('TUE AM'!R15:R25)</f>
        <v>81.5</v>
      </c>
      <c r="B25">
        <f>SUM('TUE AM'!E2:E12)</f>
        <v>224</v>
      </c>
      <c r="C25">
        <f>SUM('TUE AM'!G2:G12)</f>
        <v>30</v>
      </c>
      <c r="D25">
        <f>SUM('TUE AM'!F2:F12)</f>
        <v>91</v>
      </c>
      <c r="F25">
        <f>A25*50</f>
        <v>4075</v>
      </c>
      <c r="G25">
        <f>SUM(B25:D25)</f>
        <v>345</v>
      </c>
      <c r="H25" s="10">
        <f>G25/F25</f>
        <v>0.08466257668711656</v>
      </c>
      <c r="I25" t="s">
        <v>181</v>
      </c>
      <c r="J25" t="s">
        <v>181</v>
      </c>
    </row>
    <row r="26" spans="1:10" ht="12.75">
      <c r="A26">
        <f>SUM('TUE AM'!R41:R49)</f>
        <v>65</v>
      </c>
      <c r="B26">
        <f>SUM('TUE AM'!E28:E38)</f>
        <v>345</v>
      </c>
      <c r="C26">
        <f>SUM('TUE AM'!G28:G38)</f>
        <v>18</v>
      </c>
      <c r="D26">
        <f>SUM('TUE AM'!F28:F38)</f>
        <v>54</v>
      </c>
      <c r="F26">
        <f>A26*50</f>
        <v>3250</v>
      </c>
      <c r="G26">
        <f>SUM(B26:D26)</f>
        <v>417</v>
      </c>
      <c r="H26" s="10">
        <f>G26/F26</f>
        <v>0.12830769230769232</v>
      </c>
      <c r="I26" t="s">
        <v>180</v>
      </c>
      <c r="J26" t="s">
        <v>180</v>
      </c>
    </row>
    <row r="27" spans="1:8" ht="12.75">
      <c r="A27">
        <f>SUM(A25:A26)</f>
        <v>146.5</v>
      </c>
      <c r="B27">
        <f>SUM(B25:B26)</f>
        <v>569</v>
      </c>
      <c r="C27">
        <f>SUM(C25:C26)</f>
        <v>48</v>
      </c>
      <c r="D27">
        <f>SUM(D25:D26)</f>
        <v>145</v>
      </c>
      <c r="F27">
        <f>A27*50</f>
        <v>7325</v>
      </c>
      <c r="G27">
        <f>SUM(B27:D27)</f>
        <v>762</v>
      </c>
      <c r="H27" s="10">
        <f>G27/F27</f>
        <v>0.1040273037542662</v>
      </c>
    </row>
    <row r="28" ht="12.75">
      <c r="H28" s="11"/>
    </row>
    <row r="29" spans="1:8" ht="12.75">
      <c r="A29" s="9" t="s">
        <v>160</v>
      </c>
      <c r="B29" s="18" t="s">
        <v>161</v>
      </c>
      <c r="D29" s="18"/>
      <c r="F29" s="9" t="s">
        <v>162</v>
      </c>
      <c r="G29" t="s">
        <v>158</v>
      </c>
      <c r="H29" s="11" t="s">
        <v>159</v>
      </c>
    </row>
    <row r="30" spans="1:10" ht="12.75">
      <c r="A30">
        <f>SUM('TUE AM'!R2:R12)</f>
        <v>86</v>
      </c>
      <c r="B30">
        <f>SUM('TUE AM'!E15:E25)</f>
        <v>562</v>
      </c>
      <c r="C30">
        <f>SUM('TUE AM'!G15:G25)</f>
        <v>57</v>
      </c>
      <c r="D30">
        <f>SUM('TUE AM'!F15:F25)</f>
        <v>110</v>
      </c>
      <c r="F30">
        <f>A30*50</f>
        <v>4300</v>
      </c>
      <c r="G30">
        <f>SUM(B30:D30)</f>
        <v>729</v>
      </c>
      <c r="H30" s="10">
        <f>G30/F30</f>
        <v>0.16953488372093023</v>
      </c>
      <c r="I30" t="s">
        <v>181</v>
      </c>
      <c r="J30" t="s">
        <v>181</v>
      </c>
    </row>
    <row r="31" spans="1:10" ht="12.75">
      <c r="A31">
        <f>SUM('TUE AM'!R28:R38)</f>
        <v>85</v>
      </c>
      <c r="B31">
        <f>SUM('TUE AM'!E41:E49)</f>
        <v>283</v>
      </c>
      <c r="C31">
        <f>SUM('TUE AM'!G41:G49)</f>
        <v>43</v>
      </c>
      <c r="D31">
        <f>SUM('TUE AM'!F41:F49)</f>
        <v>108</v>
      </c>
      <c r="F31">
        <f>A31*50</f>
        <v>4250</v>
      </c>
      <c r="G31">
        <f>SUM(B31:D31)</f>
        <v>434</v>
      </c>
      <c r="H31" s="10">
        <f>G31/F31</f>
        <v>0.10211764705882354</v>
      </c>
      <c r="I31" t="s">
        <v>180</v>
      </c>
      <c r="J31" t="s">
        <v>180</v>
      </c>
    </row>
    <row r="32" spans="1:8" ht="12.75">
      <c r="A32">
        <f>SUM(A30:A31)</f>
        <v>171</v>
      </c>
      <c r="B32">
        <f>SUM(B30:B31)</f>
        <v>845</v>
      </c>
      <c r="C32">
        <f>SUM(C30:C31)</f>
        <v>100</v>
      </c>
      <c r="D32">
        <f>SUM(D30:D31)</f>
        <v>218</v>
      </c>
      <c r="F32">
        <f>A32*50</f>
        <v>8550</v>
      </c>
      <c r="G32">
        <f>SUM(B32:D32)</f>
        <v>1163</v>
      </c>
      <c r="H32" s="10">
        <f>G32/F32</f>
        <v>0.1360233918128655</v>
      </c>
    </row>
    <row r="33" ht="12.75">
      <c r="H33" s="10"/>
    </row>
    <row r="34" spans="1:8" ht="12.75">
      <c r="A34" s="8" t="s">
        <v>165</v>
      </c>
      <c r="B34" s="8"/>
      <c r="C34" s="8"/>
      <c r="D34" s="8"/>
      <c r="E34" s="8"/>
      <c r="F34" s="8"/>
      <c r="G34" s="8"/>
      <c r="H34" s="8"/>
    </row>
    <row r="35" spans="1:8" ht="12.75">
      <c r="A35" s="9" t="s">
        <v>155</v>
      </c>
      <c r="B35" s="18" t="s">
        <v>156</v>
      </c>
      <c r="D35" s="18"/>
      <c r="F35" t="s">
        <v>157</v>
      </c>
      <c r="G35" t="s">
        <v>158</v>
      </c>
      <c r="H35" t="s">
        <v>159</v>
      </c>
    </row>
    <row r="36" spans="1:8" ht="12.75">
      <c r="A36">
        <f>SUM('WEND NIGHT'!R15:R24)</f>
        <v>39.5</v>
      </c>
      <c r="B36">
        <f>SUM('WEND NIGHT'!E2:E12)</f>
        <v>147</v>
      </c>
      <c r="C36">
        <f>SUM('WEND NIGHT'!G2:G12)</f>
        <v>30</v>
      </c>
      <c r="D36">
        <f>SUM('WEND NIGHT'!F2:F12)</f>
        <v>53</v>
      </c>
      <c r="F36">
        <f>A36*50</f>
        <v>1975</v>
      </c>
      <c r="G36">
        <f>SUM(B36:D36)</f>
        <v>230</v>
      </c>
      <c r="H36" s="10">
        <f>G36/F36</f>
        <v>0.11645569620253164</v>
      </c>
    </row>
    <row r="37" spans="8:12" ht="12.75">
      <c r="H37" s="10"/>
      <c r="L37" s="10"/>
    </row>
    <row r="38" spans="1:8" ht="12.75">
      <c r="A38" s="9" t="s">
        <v>160</v>
      </c>
      <c r="B38" s="18" t="s">
        <v>161</v>
      </c>
      <c r="D38" s="18"/>
      <c r="F38" s="9" t="s">
        <v>162</v>
      </c>
      <c r="G38" t="s">
        <v>158</v>
      </c>
      <c r="H38" s="11" t="s">
        <v>159</v>
      </c>
    </row>
    <row r="39" spans="1:8" ht="12.75">
      <c r="A39">
        <f>SUM('WEND NIGHT'!R2:R12)</f>
        <v>49</v>
      </c>
      <c r="B39">
        <f>SUM('WEND NIGHT'!E15:E24)</f>
        <v>332</v>
      </c>
      <c r="C39">
        <f>SUM('WEND NIGHT'!G15:G24)</f>
        <v>25</v>
      </c>
      <c r="D39">
        <f>SUM('WEND NIGHT'!F15:F24)</f>
        <v>46</v>
      </c>
      <c r="F39">
        <f>A39*50</f>
        <v>2450</v>
      </c>
      <c r="G39">
        <f>SUM(B39:D39)</f>
        <v>403</v>
      </c>
      <c r="H39" s="10">
        <f>G39/F39</f>
        <v>0.16448979591836735</v>
      </c>
    </row>
    <row r="40" ht="12.75">
      <c r="H40" s="10"/>
    </row>
    <row r="41" spans="1:8" ht="12.75">
      <c r="A41" s="8" t="s">
        <v>166</v>
      </c>
      <c r="B41" s="8"/>
      <c r="C41" s="8"/>
      <c r="D41" s="8"/>
      <c r="E41" s="8"/>
      <c r="F41" s="8"/>
      <c r="G41" s="8"/>
      <c r="H41" s="8"/>
    </row>
    <row r="42" spans="1:8" ht="12.75">
      <c r="A42" s="9" t="s">
        <v>155</v>
      </c>
      <c r="B42" s="18" t="s">
        <v>156</v>
      </c>
      <c r="D42" s="18"/>
      <c r="F42" t="s">
        <v>157</v>
      </c>
      <c r="G42" t="s">
        <v>158</v>
      </c>
      <c r="H42" t="s">
        <v>159</v>
      </c>
    </row>
    <row r="43" spans="1:10" ht="12.75">
      <c r="A43">
        <f>SUM('THURS AM'!R14:R23)</f>
        <v>67</v>
      </c>
      <c r="B43">
        <f>SUM('THURS AM'!E2:E11)</f>
        <v>259</v>
      </c>
      <c r="C43">
        <f>SUM('THURS AM'!G2:G11)</f>
        <v>34</v>
      </c>
      <c r="D43">
        <f>SUM('THURS AM'!F2:F11)</f>
        <v>92</v>
      </c>
      <c r="F43">
        <f>A43*50</f>
        <v>3350</v>
      </c>
      <c r="G43">
        <f>SUM(B43:D43)</f>
        <v>385</v>
      </c>
      <c r="H43" s="10">
        <f>G43/F43</f>
        <v>0.11492537313432835</v>
      </c>
      <c r="I43" t="s">
        <v>181</v>
      </c>
      <c r="J43" t="s">
        <v>181</v>
      </c>
    </row>
    <row r="44" spans="1:10" ht="12.75">
      <c r="A44">
        <f>SUM('THURS AM'!R39:R46)</f>
        <v>65</v>
      </c>
      <c r="B44">
        <f>SUM('THURS AM'!E26:E36)</f>
        <v>409</v>
      </c>
      <c r="C44">
        <f>SUM('THURS AM'!G26:G36)</f>
        <v>44</v>
      </c>
      <c r="D44">
        <f>SUM('THURS AM'!F26:F36)</f>
        <v>70</v>
      </c>
      <c r="F44">
        <f>A44*50</f>
        <v>3250</v>
      </c>
      <c r="G44">
        <f>SUM(B44:D44)</f>
        <v>523</v>
      </c>
      <c r="H44" s="10">
        <f>G44/F44</f>
        <v>0.16092307692307692</v>
      </c>
      <c r="I44" t="s">
        <v>180</v>
      </c>
      <c r="J44" t="s">
        <v>180</v>
      </c>
    </row>
    <row r="45" spans="1:8" ht="12.75">
      <c r="A45">
        <f>SUM(A43:A44)</f>
        <v>132</v>
      </c>
      <c r="B45">
        <f>SUM(B43:B44)</f>
        <v>668</v>
      </c>
      <c r="C45">
        <f>SUM(C43:C44)</f>
        <v>78</v>
      </c>
      <c r="D45">
        <f>SUM(D43:D44)</f>
        <v>162</v>
      </c>
      <c r="F45">
        <f>A45*50</f>
        <v>6600</v>
      </c>
      <c r="G45">
        <f>SUM(B45:D45)</f>
        <v>908</v>
      </c>
      <c r="H45" s="10">
        <f>G45/F45</f>
        <v>0.13757575757575757</v>
      </c>
    </row>
    <row r="46" ht="12.75">
      <c r="H46" s="11"/>
    </row>
    <row r="47" spans="1:8" ht="12.75">
      <c r="A47" s="9" t="s">
        <v>160</v>
      </c>
      <c r="B47" s="18" t="s">
        <v>161</v>
      </c>
      <c r="D47" s="18"/>
      <c r="F47" s="9" t="s">
        <v>162</v>
      </c>
      <c r="G47" t="s">
        <v>158</v>
      </c>
      <c r="H47" s="11" t="s">
        <v>159</v>
      </c>
    </row>
    <row r="48" spans="1:10" ht="12.75">
      <c r="A48">
        <f>SUM('THURS AM'!R2:R11)</f>
        <v>75</v>
      </c>
      <c r="B48">
        <f>SUM('THURS AM'!E14:E23)</f>
        <v>578</v>
      </c>
      <c r="C48">
        <f>SUM('THURS AM'!G14:G23)</f>
        <v>91</v>
      </c>
      <c r="D48">
        <f>SUM('THURS AM'!F14:F23)</f>
        <v>110</v>
      </c>
      <c r="F48">
        <f>A48*50</f>
        <v>3750</v>
      </c>
      <c r="G48">
        <f>SUM(B48:D48)</f>
        <v>779</v>
      </c>
      <c r="H48" s="10">
        <f>G48/F48</f>
        <v>0.20773333333333333</v>
      </c>
      <c r="I48" t="s">
        <v>181</v>
      </c>
      <c r="J48" t="s">
        <v>181</v>
      </c>
    </row>
    <row r="49" spans="1:10" ht="12.75">
      <c r="A49">
        <f>SUM('THURS AM'!R26:R36)</f>
        <v>84</v>
      </c>
      <c r="B49">
        <f>SUM('THURS AM'!E39:E46)</f>
        <v>311</v>
      </c>
      <c r="C49">
        <f>SUM('THURS AM'!G39:G46)</f>
        <v>41</v>
      </c>
      <c r="D49">
        <f>SUM('THURS AM'!F39:F46)</f>
        <v>91</v>
      </c>
      <c r="F49">
        <f>A49*50</f>
        <v>4200</v>
      </c>
      <c r="G49">
        <f>SUM(B49:D49)</f>
        <v>443</v>
      </c>
      <c r="H49" s="10">
        <f>G49/F49</f>
        <v>0.10547619047619047</v>
      </c>
      <c r="I49" t="s">
        <v>180</v>
      </c>
      <c r="J49" t="s">
        <v>180</v>
      </c>
    </row>
    <row r="50" spans="1:8" ht="12.75">
      <c r="A50">
        <f>SUM(A48:A49)</f>
        <v>159</v>
      </c>
      <c r="B50">
        <f>SUM(B48:B49)</f>
        <v>889</v>
      </c>
      <c r="C50">
        <f>SUM(C48:C49)</f>
        <v>132</v>
      </c>
      <c r="D50">
        <f>SUM(D48:D49)</f>
        <v>201</v>
      </c>
      <c r="F50">
        <f>A50*50</f>
        <v>7950</v>
      </c>
      <c r="G50">
        <f>SUM(B50:D50)</f>
        <v>1222</v>
      </c>
      <c r="H50" s="10">
        <f>G50/F50</f>
        <v>0.15371069182389938</v>
      </c>
    </row>
    <row r="52" spans="1:8" ht="12.75">
      <c r="A52" s="8" t="s">
        <v>167</v>
      </c>
      <c r="B52" s="8"/>
      <c r="C52" s="8"/>
      <c r="D52" s="8"/>
      <c r="E52" s="8"/>
      <c r="F52" s="8"/>
      <c r="G52" s="8"/>
      <c r="H52" s="8"/>
    </row>
    <row r="53" spans="1:8" ht="12.75">
      <c r="A53" s="9" t="s">
        <v>155</v>
      </c>
      <c r="B53" s="18" t="s">
        <v>156</v>
      </c>
      <c r="D53" s="18"/>
      <c r="F53" t="s">
        <v>157</v>
      </c>
      <c r="G53" t="s">
        <v>158</v>
      </c>
      <c r="H53" t="s">
        <v>159</v>
      </c>
    </row>
    <row r="54" spans="1:10" ht="12.75">
      <c r="A54">
        <f>SUM('FRID AM'!R13:R20)</f>
        <v>68</v>
      </c>
      <c r="B54">
        <f>SUM('FRID AM'!E2:E10)</f>
        <v>427</v>
      </c>
      <c r="C54">
        <f>SUM('FRID AM'!G2:G10)</f>
        <v>48</v>
      </c>
      <c r="D54">
        <f>SUM('FRID AM'!F2:F10)</f>
        <v>103</v>
      </c>
      <c r="F54">
        <f>A54*50</f>
        <v>3400</v>
      </c>
      <c r="G54">
        <f>SUM(B54:D54)</f>
        <v>578</v>
      </c>
      <c r="H54" s="10">
        <f>G54/F54</f>
        <v>0.17</v>
      </c>
      <c r="I54" t="s">
        <v>180</v>
      </c>
      <c r="J54" t="s">
        <v>181</v>
      </c>
    </row>
    <row r="55" spans="1:10" ht="12.75">
      <c r="A55">
        <f>SUM('FRID AM'!R36:R43)</f>
        <v>58.5</v>
      </c>
      <c r="B55">
        <f>SUM('FRID AM'!E23:E33)</f>
        <v>361</v>
      </c>
      <c r="C55">
        <f>SUM('FRID AM'!G23:G33)</f>
        <v>50</v>
      </c>
      <c r="D55">
        <f>SUM('FRID AM'!F23:F33)</f>
        <v>141</v>
      </c>
      <c r="F55">
        <f>A55*50</f>
        <v>2925</v>
      </c>
      <c r="G55">
        <f>SUM(B55:D55)</f>
        <v>552</v>
      </c>
      <c r="H55" s="10">
        <f>G55/F55</f>
        <v>0.18871794871794872</v>
      </c>
      <c r="I55" t="s">
        <v>181</v>
      </c>
      <c r="J55" t="s">
        <v>180</v>
      </c>
    </row>
    <row r="56" spans="1:8" ht="12.75">
      <c r="A56">
        <f>SUM(A54:A55)</f>
        <v>126.5</v>
      </c>
      <c r="B56">
        <f>SUM(B54:B55)</f>
        <v>788</v>
      </c>
      <c r="C56">
        <f>SUM(C54:C55)</f>
        <v>98</v>
      </c>
      <c r="D56">
        <f>SUM(D54:D55)</f>
        <v>244</v>
      </c>
      <c r="F56">
        <f>A56*50</f>
        <v>6325</v>
      </c>
      <c r="G56">
        <f>SUM(B56:D56)</f>
        <v>1130</v>
      </c>
      <c r="H56" s="10">
        <f>G56/F56</f>
        <v>0.17865612648221343</v>
      </c>
    </row>
    <row r="57" ht="12.75">
      <c r="H57" s="11"/>
    </row>
    <row r="58" spans="1:8" ht="12.75">
      <c r="A58" s="9" t="s">
        <v>160</v>
      </c>
      <c r="B58" s="18" t="s">
        <v>161</v>
      </c>
      <c r="D58" s="18"/>
      <c r="F58" s="9" t="s">
        <v>162</v>
      </c>
      <c r="G58" t="s">
        <v>158</v>
      </c>
      <c r="H58" s="11" t="s">
        <v>159</v>
      </c>
    </row>
    <row r="59" spans="1:10" ht="12.75">
      <c r="A59">
        <f>SUM('FRID AM'!R2:R10)</f>
        <v>67.5</v>
      </c>
      <c r="B59">
        <f>SUM('FRID AM'!E13:E20)</f>
        <v>223</v>
      </c>
      <c r="C59">
        <f>SUM('FRID AM'!G13:G20)</f>
        <v>36</v>
      </c>
      <c r="D59">
        <f>SUM('FRID AM'!F13:F20)</f>
        <v>98</v>
      </c>
      <c r="F59">
        <f>A59*50</f>
        <v>3375</v>
      </c>
      <c r="G59">
        <f>SUM(B59:D59)</f>
        <v>357</v>
      </c>
      <c r="H59" s="10">
        <f>G59/F59</f>
        <v>0.10577777777777778</v>
      </c>
      <c r="I59" t="s">
        <v>180</v>
      </c>
      <c r="J59" t="s">
        <v>181</v>
      </c>
    </row>
    <row r="60" spans="1:10" ht="12.75">
      <c r="A60">
        <f>SUM('FRID AM'!R23:R33)</f>
        <v>85</v>
      </c>
      <c r="B60">
        <f>SUM('FRID AM'!E36:E43)</f>
        <v>577</v>
      </c>
      <c r="C60">
        <f>SUM('FRID AM'!G36:G43)</f>
        <v>58</v>
      </c>
      <c r="D60">
        <f>SUM('FRID AM'!F36:F43)</f>
        <v>129</v>
      </c>
      <c r="F60">
        <f>A60*50</f>
        <v>4250</v>
      </c>
      <c r="G60">
        <f>SUM(B60:D60)</f>
        <v>764</v>
      </c>
      <c r="H60" s="10">
        <f>G60/F60</f>
        <v>0.17976470588235294</v>
      </c>
      <c r="I60" t="s">
        <v>181</v>
      </c>
      <c r="J60" t="s">
        <v>180</v>
      </c>
    </row>
    <row r="61" spans="1:8" ht="12.75">
      <c r="A61">
        <f>SUM(A59:A60)</f>
        <v>152.5</v>
      </c>
      <c r="B61">
        <f>SUM(B59:B60)</f>
        <v>800</v>
      </c>
      <c r="C61">
        <f>SUM(C59:C60)</f>
        <v>94</v>
      </c>
      <c r="D61">
        <f>SUM(D59:D60)</f>
        <v>227</v>
      </c>
      <c r="F61">
        <f>A61*50</f>
        <v>7625</v>
      </c>
      <c r="G61">
        <f>SUM(B61:D61)</f>
        <v>1121</v>
      </c>
      <c r="H61" s="10">
        <f>G61/F61</f>
        <v>0.14701639344262296</v>
      </c>
    </row>
    <row r="63" spans="1:8" ht="12.75">
      <c r="A63" s="8" t="s">
        <v>168</v>
      </c>
      <c r="B63" s="8"/>
      <c r="C63" s="8"/>
      <c r="D63" s="8"/>
      <c r="E63" s="8"/>
      <c r="F63" s="8"/>
      <c r="G63" s="8"/>
      <c r="H63" s="8"/>
    </row>
    <row r="64" spans="1:8" ht="12.75">
      <c r="A64" s="9" t="s">
        <v>155</v>
      </c>
      <c r="B64" s="18" t="s">
        <v>156</v>
      </c>
      <c r="C64" s="18"/>
      <c r="F64" t="s">
        <v>157</v>
      </c>
      <c r="G64" t="s">
        <v>158</v>
      </c>
      <c r="H64" t="s">
        <v>159</v>
      </c>
    </row>
    <row r="65" spans="1:8" ht="12.75">
      <c r="A65">
        <f>A56+A45+A36+A27+A16+A5</f>
        <v>741.5</v>
      </c>
      <c r="B65">
        <f>B56+B45+B36+B27+B16+B5</f>
        <v>3516</v>
      </c>
      <c r="C65">
        <f>C56+C45+C36+C27+C16+C5</f>
        <v>447</v>
      </c>
      <c r="D65">
        <f>D56+D45+D36+D27+D16+D5</f>
        <v>974</v>
      </c>
      <c r="F65">
        <f>A65*50</f>
        <v>37075</v>
      </c>
      <c r="G65">
        <f>SUM(B65:D65)</f>
        <v>4937</v>
      </c>
      <c r="H65" s="10">
        <f>G65/F65</f>
        <v>0.1331625084288604</v>
      </c>
    </row>
    <row r="67" spans="1:8" ht="12.75">
      <c r="A67" s="8" t="s">
        <v>169</v>
      </c>
      <c r="B67" s="8"/>
      <c r="C67" s="8"/>
      <c r="D67" s="8"/>
      <c r="E67" s="8"/>
      <c r="F67" s="8"/>
      <c r="G67" s="8"/>
      <c r="H67" s="8"/>
    </row>
    <row r="68" spans="1:8" ht="12.75">
      <c r="A68" s="9" t="s">
        <v>160</v>
      </c>
      <c r="B68" s="18" t="s">
        <v>161</v>
      </c>
      <c r="D68" s="18"/>
      <c r="F68" s="9" t="s">
        <v>162</v>
      </c>
      <c r="G68" t="s">
        <v>158</v>
      </c>
      <c r="H68" s="11" t="s">
        <v>159</v>
      </c>
    </row>
    <row r="69" spans="1:8" ht="12.75">
      <c r="A69">
        <f>A61+A50+A39+A32+A21+A10</f>
        <v>858</v>
      </c>
      <c r="B69">
        <f>B61+B50+B39+B32+B21+B10</f>
        <v>4441</v>
      </c>
      <c r="C69">
        <f>C61+C50+C39+C32+C21+C10</f>
        <v>607</v>
      </c>
      <c r="D69">
        <f>D61+D50+D39+D32+D21+D10</f>
        <v>1191</v>
      </c>
      <c r="F69">
        <f>A69*50</f>
        <v>42900</v>
      </c>
      <c r="G69">
        <f>SUM(B69:D69)</f>
        <v>6239</v>
      </c>
      <c r="H69" s="10">
        <f>G69/F69</f>
        <v>0.14543123543123543</v>
      </c>
    </row>
    <row r="71" spans="1:8" ht="12.75">
      <c r="A71" s="8" t="s">
        <v>186</v>
      </c>
      <c r="B71" s="8"/>
      <c r="C71" s="8"/>
      <c r="D71" s="8"/>
      <c r="E71" s="8"/>
      <c r="F71" s="8"/>
      <c r="G71" s="8"/>
      <c r="H71" s="8"/>
    </row>
    <row r="72" spans="1:8" ht="12.75">
      <c r="A72" t="s">
        <v>170</v>
      </c>
      <c r="B72" t="s">
        <v>171</v>
      </c>
      <c r="F72" t="s">
        <v>172</v>
      </c>
      <c r="G72" t="s">
        <v>158</v>
      </c>
      <c r="H72" t="s">
        <v>159</v>
      </c>
    </row>
    <row r="73" spans="1:8" ht="12.75">
      <c r="A73">
        <f>A65+A69</f>
        <v>1599.5</v>
      </c>
      <c r="B73">
        <f>B65+B69</f>
        <v>7957</v>
      </c>
      <c r="C73">
        <f>C65+C69</f>
        <v>1054</v>
      </c>
      <c r="D73">
        <f>D65+D69</f>
        <v>2165</v>
      </c>
      <c r="F73">
        <f>A73*50</f>
        <v>79975</v>
      </c>
      <c r="G73">
        <f>SUM(B73:D73)</f>
        <v>11176</v>
      </c>
      <c r="H73" s="10">
        <f>G73/F73</f>
        <v>0.13974366989684275</v>
      </c>
    </row>
    <row r="75" spans="1:8" ht="12.75">
      <c r="A75" s="8" t="s">
        <v>187</v>
      </c>
      <c r="B75" s="8"/>
      <c r="C75" s="8"/>
      <c r="D75" s="8"/>
      <c r="E75" s="8"/>
      <c r="F75" s="8"/>
      <c r="G75" s="8"/>
      <c r="H75" s="8"/>
    </row>
    <row r="76" spans="1:8" ht="12.75">
      <c r="A76" t="s">
        <v>170</v>
      </c>
      <c r="B76" t="s">
        <v>171</v>
      </c>
      <c r="F76" t="s">
        <v>172</v>
      </c>
      <c r="G76" t="s">
        <v>158</v>
      </c>
      <c r="H76" t="s">
        <v>159</v>
      </c>
    </row>
    <row r="77" spans="1:8" ht="12.75">
      <c r="A77">
        <f>A73</f>
        <v>1599.5</v>
      </c>
      <c r="B77">
        <f>B73</f>
        <v>7957</v>
      </c>
      <c r="C77">
        <f>C73</f>
        <v>1054</v>
      </c>
      <c r="D77">
        <f>D73</f>
        <v>2165</v>
      </c>
      <c r="F77">
        <f>A77*37.5</f>
        <v>59981.25</v>
      </c>
      <c r="G77">
        <f>SUM(B77:D77)</f>
        <v>11176</v>
      </c>
      <c r="H77" s="10">
        <f>G77/F77</f>
        <v>0.18632489319579035</v>
      </c>
    </row>
    <row r="79" spans="1:8" ht="12.75">
      <c r="A79" s="8" t="s">
        <v>188</v>
      </c>
      <c r="B79" s="8"/>
      <c r="C79" s="8"/>
      <c r="D79" s="8"/>
      <c r="E79" s="8"/>
      <c r="F79" s="8"/>
      <c r="G79" s="8"/>
      <c r="H79" s="8"/>
    </row>
    <row r="80" spans="1:8" ht="12.75">
      <c r="A80" t="s">
        <v>170</v>
      </c>
      <c r="B80" t="s">
        <v>171</v>
      </c>
      <c r="F80" t="s">
        <v>172</v>
      </c>
      <c r="G80" t="s">
        <v>158</v>
      </c>
      <c r="H80" t="s">
        <v>159</v>
      </c>
    </row>
    <row r="81" spans="1:8" ht="12.75">
      <c r="A81">
        <f>A73</f>
        <v>1599.5</v>
      </c>
      <c r="B81">
        <f>B73</f>
        <v>7957</v>
      </c>
      <c r="C81">
        <f>C73</f>
        <v>1054</v>
      </c>
      <c r="D81">
        <f>D73</f>
        <v>2165</v>
      </c>
      <c r="F81">
        <f>A81*25</f>
        <v>39987.5</v>
      </c>
      <c r="G81">
        <f>SUM(B81:D81)</f>
        <v>11176</v>
      </c>
      <c r="H81" s="10">
        <f>G81/F81</f>
        <v>0.2794873397936855</v>
      </c>
    </row>
    <row r="83" spans="1:8" ht="12.75">
      <c r="A83" s="8" t="s">
        <v>174</v>
      </c>
      <c r="B83" s="8"/>
      <c r="C83" s="8"/>
      <c r="D83" s="8"/>
      <c r="E83" s="8"/>
      <c r="F83" s="8"/>
      <c r="G83" s="8"/>
      <c r="H83" s="8"/>
    </row>
    <row r="84" spans="6:8" ht="12.75">
      <c r="F84" t="s">
        <v>172</v>
      </c>
      <c r="G84" t="s">
        <v>158</v>
      </c>
      <c r="H84" t="s">
        <v>159</v>
      </c>
    </row>
    <row r="85" spans="6:8" ht="12.75">
      <c r="F85">
        <f>'WEND 1 ON 1'!Q56</f>
        <v>10350</v>
      </c>
      <c r="G85">
        <f>'WEND 1 ON 1'!R56</f>
        <v>1421</v>
      </c>
      <c r="H85" s="10">
        <f>G85/F85</f>
        <v>0.13729468599033817</v>
      </c>
    </row>
    <row r="87" spans="1:8" ht="12.75">
      <c r="A87" s="8" t="s">
        <v>182</v>
      </c>
      <c r="B87" s="8"/>
      <c r="C87" s="8"/>
      <c r="D87" s="8"/>
      <c r="E87" s="8"/>
      <c r="F87" s="8"/>
      <c r="G87" s="8"/>
      <c r="H87" s="8"/>
    </row>
    <row r="88" spans="1:8" ht="12.75">
      <c r="A88" s="9" t="s">
        <v>160</v>
      </c>
      <c r="B88" s="18" t="s">
        <v>161</v>
      </c>
      <c r="D88" s="18"/>
      <c r="F88" s="9" t="s">
        <v>162</v>
      </c>
      <c r="G88" t="s">
        <v>158</v>
      </c>
      <c r="H88" s="11" t="s">
        <v>159</v>
      </c>
    </row>
    <row r="89" spans="1:8" ht="12.75">
      <c r="A89">
        <f>A9+A20+A31+A49+A60</f>
        <v>398.5</v>
      </c>
      <c r="B89">
        <f>B9+B20+B31+B49+B59</f>
        <v>1334</v>
      </c>
      <c r="C89">
        <f>C9+C20+C31+C49+C59</f>
        <v>213</v>
      </c>
      <c r="D89">
        <f>D9+D20+D31+D49+D59</f>
        <v>467</v>
      </c>
      <c r="F89">
        <f>A89*50</f>
        <v>19925</v>
      </c>
      <c r="G89">
        <f>SUM(B89:D89)</f>
        <v>2014</v>
      </c>
      <c r="H89" s="10">
        <f>G89/F89</f>
        <v>0.10107904642409034</v>
      </c>
    </row>
    <row r="91" spans="1:8" ht="12.75">
      <c r="A91" s="8" t="s">
        <v>183</v>
      </c>
      <c r="B91" s="8"/>
      <c r="C91" s="8"/>
      <c r="D91" s="8"/>
      <c r="E91" s="8"/>
      <c r="F91" s="8"/>
      <c r="G91" s="8"/>
      <c r="H91" s="8"/>
    </row>
    <row r="92" spans="1:8" ht="12.75">
      <c r="A92" s="9" t="s">
        <v>160</v>
      </c>
      <c r="B92" s="18" t="s">
        <v>161</v>
      </c>
      <c r="D92" s="18"/>
      <c r="F92" s="9" t="s">
        <v>162</v>
      </c>
      <c r="G92" t="s">
        <v>158</v>
      </c>
      <c r="H92" s="11" t="s">
        <v>159</v>
      </c>
    </row>
    <row r="93" spans="1:8" ht="12.75">
      <c r="A93">
        <f>A8+A19+A30+A48+A60</f>
        <v>428</v>
      </c>
      <c r="B93">
        <f>B8+B19+B30+B48+B60</f>
        <v>2775</v>
      </c>
      <c r="C93">
        <f>C8+C19+C30+C48+C60</f>
        <v>369</v>
      </c>
      <c r="D93">
        <f>D8+D19+D30+D48+D60</f>
        <v>678</v>
      </c>
      <c r="F93">
        <f>A93*50</f>
        <v>21400</v>
      </c>
      <c r="G93">
        <f>SUM(B93:D93)</f>
        <v>3822</v>
      </c>
      <c r="H93" s="10">
        <f>G93/F93</f>
        <v>0.1785981308411215</v>
      </c>
    </row>
    <row r="95" spans="1:8" ht="12.75">
      <c r="A95" s="8" t="s">
        <v>184</v>
      </c>
      <c r="B95" s="8"/>
      <c r="C95" s="8"/>
      <c r="D95" s="8"/>
      <c r="E95" s="8"/>
      <c r="F95" s="8"/>
      <c r="G95" s="8"/>
      <c r="H95" s="8"/>
    </row>
    <row r="96" spans="1:8" ht="12.75">
      <c r="A96" s="9" t="s">
        <v>155</v>
      </c>
      <c r="B96" s="18" t="s">
        <v>156</v>
      </c>
      <c r="D96" s="18"/>
      <c r="F96" s="9" t="s">
        <v>157</v>
      </c>
      <c r="G96" t="s">
        <v>158</v>
      </c>
      <c r="H96" s="11" t="s">
        <v>159</v>
      </c>
    </row>
    <row r="97" spans="1:8" ht="12.75">
      <c r="A97">
        <f>A3+A15+A26+A44+A55</f>
        <v>281.5</v>
      </c>
      <c r="B97">
        <f>B3+B15+B26+B44+B55</f>
        <v>1638</v>
      </c>
      <c r="C97">
        <f>C3+C15+C26+C44+C55</f>
        <v>192</v>
      </c>
      <c r="D97">
        <f>D3+D15+D26+D44+D55</f>
        <v>449</v>
      </c>
      <c r="F97">
        <f>A97*50</f>
        <v>14075</v>
      </c>
      <c r="G97">
        <f>SUM(B97:D97)</f>
        <v>2279</v>
      </c>
      <c r="H97" s="10">
        <f>G97/F97</f>
        <v>0.1619182948490231</v>
      </c>
    </row>
    <row r="99" spans="1:8" ht="12.75">
      <c r="A99" s="8" t="s">
        <v>185</v>
      </c>
      <c r="B99" s="8"/>
      <c r="C99" s="8"/>
      <c r="D99" s="8"/>
      <c r="E99" s="8"/>
      <c r="F99" s="8"/>
      <c r="G99" s="8"/>
      <c r="H99" s="8"/>
    </row>
    <row r="100" spans="1:8" ht="12.75">
      <c r="A100" s="9" t="s">
        <v>155</v>
      </c>
      <c r="B100" s="18" t="s">
        <v>156</v>
      </c>
      <c r="D100" s="18"/>
      <c r="F100" s="9" t="s">
        <v>157</v>
      </c>
      <c r="G100" t="s">
        <v>158</v>
      </c>
      <c r="H100" s="11" t="s">
        <v>159</v>
      </c>
    </row>
    <row r="101" spans="1:8" ht="12.75">
      <c r="A101">
        <f>A4+A14+A25+A43+A54</f>
        <v>420.5</v>
      </c>
      <c r="B101">
        <f>B4+B14+B25+B43+B54</f>
        <v>1731</v>
      </c>
      <c r="C101">
        <f>C4+C14+C25+C43+C54</f>
        <v>225</v>
      </c>
      <c r="D101">
        <f>D4+D14+D25+D43+D54</f>
        <v>472</v>
      </c>
      <c r="F101">
        <f>A101*50</f>
        <v>21025</v>
      </c>
      <c r="G101">
        <f>SUM(B101:D101)</f>
        <v>2428</v>
      </c>
      <c r="H101" s="10">
        <f>G101/F101</f>
        <v>0.11548156956004756</v>
      </c>
    </row>
  </sheetData>
  <sheetProtection/>
  <printOptions/>
  <pageMargins left="0.75" right="0.75" top="0.24" bottom="0.28" header="0.22" footer="0.23"/>
  <pageSetup horizontalDpi="600" verticalDpi="600" orientation="portrait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98"/>
  <sheetViews>
    <sheetView view="pageBreakPreview" zoomScale="60" zoomScaleNormal="80" zoomScalePageLayoutView="0" workbookViewId="0" topLeftCell="A1">
      <selection activeCell="P26" sqref="P26"/>
    </sheetView>
  </sheetViews>
  <sheetFormatPr defaultColWidth="9.140625" defaultRowHeight="12.75"/>
  <cols>
    <col min="1" max="1" width="16.57421875" style="0" customWidth="1"/>
    <col min="2" max="2" width="17.7109375" style="0" customWidth="1"/>
    <col min="3" max="3" width="5.421875" style="0" bestFit="1" customWidth="1"/>
    <col min="4" max="4" width="5.28125" style="0" bestFit="1" customWidth="1"/>
    <col min="5" max="5" width="6.00390625" style="0" bestFit="1" customWidth="1"/>
    <col min="6" max="6" width="5.7109375" style="0" bestFit="1" customWidth="1"/>
    <col min="7" max="7" width="5.421875" style="0" customWidth="1"/>
    <col min="17" max="17" width="17.00390625" style="0" customWidth="1"/>
  </cols>
  <sheetData>
    <row r="1" spans="1:18" ht="12.75">
      <c r="A1" s="1" t="s">
        <v>1</v>
      </c>
      <c r="B1" s="1" t="s">
        <v>2</v>
      </c>
      <c r="C1" s="1" t="s">
        <v>3</v>
      </c>
      <c r="D1" s="1" t="s">
        <v>4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14</v>
      </c>
      <c r="N1" s="1" t="s">
        <v>15</v>
      </c>
      <c r="O1" s="1" t="s">
        <v>18</v>
      </c>
      <c r="R1" s="12" t="s">
        <v>173</v>
      </c>
    </row>
    <row r="2" spans="1:19" ht="12.75">
      <c r="A2" s="3" t="s">
        <v>32</v>
      </c>
      <c r="B2" s="3" t="s">
        <v>33</v>
      </c>
      <c r="C2" s="2">
        <v>5.5</v>
      </c>
      <c r="D2" s="3" t="s">
        <v>24</v>
      </c>
      <c r="E2" s="2">
        <v>29</v>
      </c>
      <c r="F2" s="2">
        <v>9</v>
      </c>
      <c r="G2" s="2">
        <v>5</v>
      </c>
      <c r="H2" s="2" t="b">
        <v>0</v>
      </c>
      <c r="I2" s="2" t="b">
        <v>0</v>
      </c>
      <c r="J2" s="2" t="b">
        <v>0</v>
      </c>
      <c r="K2" s="2">
        <v>0</v>
      </c>
      <c r="L2" s="2">
        <v>865</v>
      </c>
      <c r="M2" s="2">
        <v>511</v>
      </c>
      <c r="N2" s="2">
        <v>511</v>
      </c>
      <c r="O2" s="2">
        <v>16</v>
      </c>
      <c r="P2" s="2"/>
      <c r="Q2" s="4"/>
      <c r="R2" s="2">
        <f>(C2-1)</f>
        <v>4.5</v>
      </c>
      <c r="S2" s="2"/>
    </row>
    <row r="3" spans="1:19" ht="12.75">
      <c r="A3" s="3" t="s">
        <v>36</v>
      </c>
      <c r="B3" s="3" t="s">
        <v>37</v>
      </c>
      <c r="C3" s="2">
        <v>5.5</v>
      </c>
      <c r="D3" s="3" t="s">
        <v>24</v>
      </c>
      <c r="E3" s="2">
        <v>0</v>
      </c>
      <c r="F3" s="2">
        <v>2</v>
      </c>
      <c r="G3" s="2">
        <v>1</v>
      </c>
      <c r="H3" s="2" t="b">
        <v>0</v>
      </c>
      <c r="I3" s="2" t="b">
        <v>0</v>
      </c>
      <c r="J3" s="2" t="b">
        <v>0</v>
      </c>
      <c r="K3" s="2">
        <v>0</v>
      </c>
      <c r="L3" s="2">
        <v>125</v>
      </c>
      <c r="M3" s="2">
        <v>511</v>
      </c>
      <c r="N3" s="2">
        <v>511</v>
      </c>
      <c r="O3" s="2">
        <v>16</v>
      </c>
      <c r="P3" s="2"/>
      <c r="Q3" s="4"/>
      <c r="R3" s="2">
        <f aca="true" t="shared" si="0" ref="R3:R12">(C3-1)</f>
        <v>4.5</v>
      </c>
      <c r="S3" s="2"/>
    </row>
    <row r="4" spans="1:19" ht="12.75">
      <c r="A4" s="3" t="s">
        <v>22</v>
      </c>
      <c r="B4" s="3" t="s">
        <v>23</v>
      </c>
      <c r="C4" s="2">
        <v>6</v>
      </c>
      <c r="D4" s="3" t="s">
        <v>24</v>
      </c>
      <c r="E4" s="2">
        <v>2</v>
      </c>
      <c r="F4" s="2">
        <v>0</v>
      </c>
      <c r="G4" s="2">
        <v>1</v>
      </c>
      <c r="H4" s="2" t="b">
        <v>0</v>
      </c>
      <c r="I4" s="2" t="b">
        <v>0</v>
      </c>
      <c r="J4" s="2" t="b">
        <v>0</v>
      </c>
      <c r="K4" s="2">
        <v>0</v>
      </c>
      <c r="L4" s="2">
        <v>45</v>
      </c>
      <c r="M4" s="2">
        <v>568</v>
      </c>
      <c r="N4" s="2">
        <v>568</v>
      </c>
      <c r="O4" s="2">
        <v>16</v>
      </c>
      <c r="P4" s="2"/>
      <c r="Q4" s="4"/>
      <c r="R4" s="2">
        <f t="shared" si="0"/>
        <v>5</v>
      </c>
      <c r="S4" s="2"/>
    </row>
    <row r="5" spans="1:19" ht="12.75">
      <c r="A5" s="3" t="s">
        <v>25</v>
      </c>
      <c r="B5" s="3" t="s">
        <v>23</v>
      </c>
      <c r="C5" s="2">
        <v>6</v>
      </c>
      <c r="D5" s="3" t="s">
        <v>24</v>
      </c>
      <c r="E5" s="2">
        <v>26</v>
      </c>
      <c r="F5" s="2">
        <v>1</v>
      </c>
      <c r="G5" s="2">
        <v>5</v>
      </c>
      <c r="H5" s="2" t="b">
        <v>0</v>
      </c>
      <c r="I5" s="2" t="b">
        <v>0</v>
      </c>
      <c r="J5" s="2" t="b">
        <v>0</v>
      </c>
      <c r="K5" s="2">
        <v>0</v>
      </c>
      <c r="L5" s="2">
        <v>435</v>
      </c>
      <c r="M5" s="2">
        <v>568</v>
      </c>
      <c r="N5" s="2">
        <v>568</v>
      </c>
      <c r="O5" s="2">
        <v>16</v>
      </c>
      <c r="P5" s="2"/>
      <c r="Q5" s="4"/>
      <c r="R5" s="2">
        <f t="shared" si="0"/>
        <v>5</v>
      </c>
      <c r="S5" s="2"/>
    </row>
    <row r="6" spans="1:19" ht="12.75">
      <c r="A6" s="3" t="s">
        <v>38</v>
      </c>
      <c r="B6" s="3" t="s">
        <v>39</v>
      </c>
      <c r="C6" s="2">
        <v>4.5</v>
      </c>
      <c r="D6" s="3" t="s">
        <v>24</v>
      </c>
      <c r="E6" s="2">
        <v>1</v>
      </c>
      <c r="F6" s="2">
        <v>0</v>
      </c>
      <c r="G6" s="2">
        <v>0</v>
      </c>
      <c r="H6" s="2" t="b">
        <v>0</v>
      </c>
      <c r="I6" s="2" t="b">
        <v>0</v>
      </c>
      <c r="J6" s="2" t="b">
        <v>0</v>
      </c>
      <c r="K6" s="2">
        <v>0</v>
      </c>
      <c r="L6" s="2">
        <v>10</v>
      </c>
      <c r="M6" s="2">
        <v>454</v>
      </c>
      <c r="N6" s="2">
        <v>454</v>
      </c>
      <c r="O6" s="2">
        <v>16</v>
      </c>
      <c r="P6" s="2"/>
      <c r="Q6" s="4"/>
      <c r="R6" s="2">
        <f t="shared" si="0"/>
        <v>3.5</v>
      </c>
      <c r="S6" s="2"/>
    </row>
    <row r="7" spans="1:19" ht="12.75">
      <c r="A7" s="3" t="s">
        <v>59</v>
      </c>
      <c r="B7" s="3" t="s">
        <v>60</v>
      </c>
      <c r="C7" s="2">
        <v>5.5</v>
      </c>
      <c r="D7" s="3" t="s">
        <v>24</v>
      </c>
      <c r="E7" s="2">
        <v>12</v>
      </c>
      <c r="F7" s="2">
        <v>4</v>
      </c>
      <c r="G7" s="2">
        <v>4</v>
      </c>
      <c r="H7" s="2" t="b">
        <v>0</v>
      </c>
      <c r="I7" s="2" t="b">
        <v>0</v>
      </c>
      <c r="J7" s="2" t="b">
        <v>0</v>
      </c>
      <c r="K7" s="2">
        <v>0</v>
      </c>
      <c r="L7" s="2">
        <v>420</v>
      </c>
      <c r="M7" s="2">
        <v>511</v>
      </c>
      <c r="N7" s="2">
        <v>511</v>
      </c>
      <c r="O7" s="2">
        <v>16</v>
      </c>
      <c r="P7" s="2"/>
      <c r="Q7" s="4"/>
      <c r="R7" s="2">
        <f t="shared" si="0"/>
        <v>4.5</v>
      </c>
      <c r="S7" s="2"/>
    </row>
    <row r="8" spans="1:19" ht="12.75">
      <c r="A8" s="3" t="s">
        <v>30</v>
      </c>
      <c r="B8" s="3" t="s">
        <v>31</v>
      </c>
      <c r="C8" s="2">
        <v>6</v>
      </c>
      <c r="D8" s="3" t="s">
        <v>24</v>
      </c>
      <c r="E8" s="2">
        <v>6</v>
      </c>
      <c r="F8" s="2">
        <v>1</v>
      </c>
      <c r="G8" s="2">
        <v>0</v>
      </c>
      <c r="H8" s="2" t="b">
        <v>0</v>
      </c>
      <c r="I8" s="2" t="b">
        <v>0</v>
      </c>
      <c r="J8" s="2" t="b">
        <v>0</v>
      </c>
      <c r="K8" s="2">
        <v>0</v>
      </c>
      <c r="L8" s="2">
        <v>110</v>
      </c>
      <c r="M8" s="2">
        <v>568</v>
      </c>
      <c r="N8" s="2">
        <v>568</v>
      </c>
      <c r="O8" s="2">
        <v>16</v>
      </c>
      <c r="P8" s="2"/>
      <c r="Q8" s="4"/>
      <c r="R8" s="2">
        <f t="shared" si="0"/>
        <v>5</v>
      </c>
      <c r="S8" s="2"/>
    </row>
    <row r="9" spans="1:19" ht="12.75">
      <c r="A9" s="3" t="s">
        <v>69</v>
      </c>
      <c r="B9" s="3" t="s">
        <v>70</v>
      </c>
      <c r="C9" s="2">
        <v>4</v>
      </c>
      <c r="D9" s="3" t="s">
        <v>24</v>
      </c>
      <c r="E9" s="2">
        <v>37</v>
      </c>
      <c r="F9" s="2">
        <v>6</v>
      </c>
      <c r="G9" s="2">
        <v>7</v>
      </c>
      <c r="H9" s="2" t="b">
        <v>0</v>
      </c>
      <c r="I9" s="2" t="b">
        <v>0</v>
      </c>
      <c r="J9" s="2" t="b">
        <v>0</v>
      </c>
      <c r="K9" s="2">
        <v>0</v>
      </c>
      <c r="L9" s="2">
        <v>845</v>
      </c>
      <c r="M9" s="2">
        <v>454</v>
      </c>
      <c r="N9" s="2">
        <v>454</v>
      </c>
      <c r="O9" s="2">
        <v>16</v>
      </c>
      <c r="P9" s="2"/>
      <c r="Q9" s="4"/>
      <c r="R9" s="2">
        <f t="shared" si="0"/>
        <v>3</v>
      </c>
      <c r="S9" s="2"/>
    </row>
    <row r="10" spans="1:19" ht="12.75">
      <c r="A10" s="3" t="s">
        <v>40</v>
      </c>
      <c r="B10" s="3" t="s">
        <v>41</v>
      </c>
      <c r="C10" s="2">
        <v>5.5</v>
      </c>
      <c r="D10" s="3" t="s">
        <v>24</v>
      </c>
      <c r="E10" s="2">
        <v>15</v>
      </c>
      <c r="F10" s="2">
        <v>22</v>
      </c>
      <c r="G10" s="2">
        <v>4</v>
      </c>
      <c r="H10" s="2" t="b">
        <v>0</v>
      </c>
      <c r="I10" s="2" t="b">
        <v>0</v>
      </c>
      <c r="J10" s="2" t="b">
        <v>0</v>
      </c>
      <c r="K10" s="2">
        <v>0</v>
      </c>
      <c r="L10" s="2">
        <v>1350</v>
      </c>
      <c r="M10" s="2">
        <v>511</v>
      </c>
      <c r="N10" s="2">
        <v>511</v>
      </c>
      <c r="O10" s="2">
        <v>16</v>
      </c>
      <c r="P10" s="2"/>
      <c r="Q10" s="4"/>
      <c r="R10" s="2">
        <f t="shared" si="0"/>
        <v>4.5</v>
      </c>
      <c r="S10" s="2"/>
    </row>
    <row r="11" spans="1:19" ht="12.75">
      <c r="A11" s="3" t="s">
        <v>74</v>
      </c>
      <c r="B11" s="3" t="s">
        <v>75</v>
      </c>
      <c r="C11" s="2">
        <v>5.5</v>
      </c>
      <c r="D11" s="3" t="s">
        <v>24</v>
      </c>
      <c r="E11" s="2">
        <v>14</v>
      </c>
      <c r="F11" s="2">
        <v>6</v>
      </c>
      <c r="G11" s="2">
        <v>2</v>
      </c>
      <c r="H11" s="2" t="b">
        <v>0</v>
      </c>
      <c r="I11" s="2" t="b">
        <v>0</v>
      </c>
      <c r="J11" s="2" t="b">
        <v>0</v>
      </c>
      <c r="K11" s="2">
        <v>0</v>
      </c>
      <c r="L11" s="2">
        <v>490</v>
      </c>
      <c r="M11" s="2">
        <v>511</v>
      </c>
      <c r="N11" s="2">
        <v>511</v>
      </c>
      <c r="O11" s="2">
        <v>16</v>
      </c>
      <c r="P11" s="2">
        <f>SUM(K2:L12)</f>
        <v>5870</v>
      </c>
      <c r="Q11" s="5" t="s">
        <v>122</v>
      </c>
      <c r="R11" s="2">
        <f t="shared" si="0"/>
        <v>4.5</v>
      </c>
      <c r="S11" s="2"/>
    </row>
    <row r="12" spans="1:19" ht="12.75">
      <c r="A12" s="3" t="s">
        <v>72</v>
      </c>
      <c r="B12" s="3" t="s">
        <v>73</v>
      </c>
      <c r="C12" s="2">
        <v>6</v>
      </c>
      <c r="D12" s="3" t="s">
        <v>24</v>
      </c>
      <c r="E12" s="2">
        <v>5</v>
      </c>
      <c r="F12" s="2">
        <v>2</v>
      </c>
      <c r="G12" s="2">
        <v>1</v>
      </c>
      <c r="H12" s="2" t="b">
        <v>1</v>
      </c>
      <c r="I12" s="2" t="b">
        <v>0</v>
      </c>
      <c r="J12" s="2" t="b">
        <v>0</v>
      </c>
      <c r="K12" s="2">
        <v>0</v>
      </c>
      <c r="L12" s="2">
        <v>1175</v>
      </c>
      <c r="M12" s="2">
        <v>284</v>
      </c>
      <c r="N12" s="2">
        <v>284</v>
      </c>
      <c r="O12" s="2">
        <v>16</v>
      </c>
      <c r="P12" s="2"/>
      <c r="Q12" s="4"/>
      <c r="R12" s="2">
        <f t="shared" si="0"/>
        <v>5</v>
      </c>
      <c r="S12" s="2"/>
    </row>
    <row r="13" spans="1:19" ht="12.75">
      <c r="A13" s="3"/>
      <c r="B13" s="3"/>
      <c r="C13" s="2"/>
      <c r="D13" s="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4"/>
      <c r="S13" s="2"/>
    </row>
    <row r="14" spans="1:19" ht="12.75">
      <c r="A14" s="3"/>
      <c r="B14" s="3"/>
      <c r="C14" s="2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4"/>
      <c r="R14" s="12" t="s">
        <v>173</v>
      </c>
      <c r="S14" s="2"/>
    </row>
    <row r="15" spans="1:19" ht="12.75">
      <c r="A15" s="3" t="s">
        <v>78</v>
      </c>
      <c r="B15" s="3" t="s">
        <v>79</v>
      </c>
      <c r="C15" s="2">
        <v>4.5</v>
      </c>
      <c r="D15" s="3" t="s">
        <v>21</v>
      </c>
      <c r="E15" s="2">
        <v>32</v>
      </c>
      <c r="F15" s="2">
        <v>1</v>
      </c>
      <c r="G15" s="2">
        <v>1</v>
      </c>
      <c r="H15" s="2" t="b">
        <v>0</v>
      </c>
      <c r="I15" s="2" t="b">
        <v>0</v>
      </c>
      <c r="J15" s="2" t="b">
        <v>0</v>
      </c>
      <c r="K15" s="2">
        <v>0</v>
      </c>
      <c r="L15" s="2">
        <v>395</v>
      </c>
      <c r="M15" s="2">
        <v>557</v>
      </c>
      <c r="N15" s="2">
        <v>557</v>
      </c>
      <c r="O15" s="2">
        <v>16</v>
      </c>
      <c r="P15" s="2"/>
      <c r="Q15" s="4"/>
      <c r="R15" s="2">
        <f>(C15-1)</f>
        <v>3.5</v>
      </c>
      <c r="S15" s="2"/>
    </row>
    <row r="16" spans="1:19" ht="12.75">
      <c r="A16" s="3" t="s">
        <v>42</v>
      </c>
      <c r="B16" s="3" t="s">
        <v>43</v>
      </c>
      <c r="C16" s="2">
        <v>6.5</v>
      </c>
      <c r="D16" s="3" t="s">
        <v>21</v>
      </c>
      <c r="E16" s="2">
        <v>11</v>
      </c>
      <c r="F16" s="2">
        <v>5</v>
      </c>
      <c r="G16" s="2">
        <v>1</v>
      </c>
      <c r="H16" s="2" t="b">
        <v>0</v>
      </c>
      <c r="I16" s="2" t="b">
        <v>0</v>
      </c>
      <c r="J16" s="2" t="b">
        <v>0</v>
      </c>
      <c r="K16" s="2">
        <v>0</v>
      </c>
      <c r="L16" s="2">
        <v>385</v>
      </c>
      <c r="M16" s="2">
        <v>696</v>
      </c>
      <c r="N16" s="2">
        <v>696</v>
      </c>
      <c r="O16" s="2">
        <v>16</v>
      </c>
      <c r="P16" s="2"/>
      <c r="Q16" s="4"/>
      <c r="R16" s="2">
        <f aca="true" t="shared" si="1" ref="R16:R24">(C16-1)</f>
        <v>5.5</v>
      </c>
      <c r="S16" s="2"/>
    </row>
    <row r="17" spans="1:19" ht="12.75">
      <c r="A17" s="3" t="s">
        <v>80</v>
      </c>
      <c r="B17" s="3" t="s">
        <v>81</v>
      </c>
      <c r="C17" s="2">
        <v>6.5</v>
      </c>
      <c r="D17" s="3" t="s">
        <v>21</v>
      </c>
      <c r="E17" s="2">
        <v>29</v>
      </c>
      <c r="F17" s="2">
        <v>2</v>
      </c>
      <c r="G17" s="2">
        <v>0</v>
      </c>
      <c r="H17" s="2" t="b">
        <v>0</v>
      </c>
      <c r="I17" s="2" t="b">
        <v>0</v>
      </c>
      <c r="J17" s="2" t="b">
        <v>0</v>
      </c>
      <c r="K17" s="2">
        <v>0</v>
      </c>
      <c r="L17" s="2">
        <v>390</v>
      </c>
      <c r="M17" s="2">
        <v>696</v>
      </c>
      <c r="N17" s="2">
        <v>696</v>
      </c>
      <c r="O17" s="2">
        <v>16</v>
      </c>
      <c r="P17" s="2"/>
      <c r="Q17" s="4"/>
      <c r="R17" s="2">
        <f t="shared" si="1"/>
        <v>5.5</v>
      </c>
      <c r="S17" s="2"/>
    </row>
    <row r="18" spans="1:19" ht="12.75">
      <c r="A18" s="3" t="s">
        <v>54</v>
      </c>
      <c r="B18" s="3" t="s">
        <v>55</v>
      </c>
      <c r="C18" s="2">
        <v>4</v>
      </c>
      <c r="D18" s="3" t="s">
        <v>21</v>
      </c>
      <c r="E18" s="2">
        <v>26</v>
      </c>
      <c r="F18" s="2">
        <v>5</v>
      </c>
      <c r="G18" s="2">
        <v>2</v>
      </c>
      <c r="H18" s="2" t="b">
        <v>0</v>
      </c>
      <c r="I18" s="2" t="b">
        <v>0</v>
      </c>
      <c r="J18" s="2" t="b">
        <v>0</v>
      </c>
      <c r="K18" s="2">
        <v>0</v>
      </c>
      <c r="L18" s="2">
        <v>560</v>
      </c>
      <c r="M18" s="2">
        <v>557</v>
      </c>
      <c r="N18" s="2">
        <v>557</v>
      </c>
      <c r="O18" s="2">
        <v>16</v>
      </c>
      <c r="P18" s="2"/>
      <c r="Q18" s="4"/>
      <c r="R18" s="2">
        <f t="shared" si="1"/>
        <v>3</v>
      </c>
      <c r="S18" s="2"/>
    </row>
    <row r="19" spans="1:19" ht="12.75">
      <c r="A19" s="3" t="s">
        <v>56</v>
      </c>
      <c r="B19" s="3" t="s">
        <v>45</v>
      </c>
      <c r="C19" s="2">
        <v>5.5</v>
      </c>
      <c r="D19" s="3" t="s">
        <v>21</v>
      </c>
      <c r="E19" s="2">
        <v>57</v>
      </c>
      <c r="F19" s="2">
        <v>16</v>
      </c>
      <c r="G19" s="2">
        <v>7</v>
      </c>
      <c r="H19" s="2" t="b">
        <v>0</v>
      </c>
      <c r="I19" s="2" t="b">
        <v>0</v>
      </c>
      <c r="J19" s="2" t="b">
        <v>0</v>
      </c>
      <c r="K19" s="2">
        <v>0</v>
      </c>
      <c r="L19" s="2">
        <v>1545</v>
      </c>
      <c r="M19" s="2">
        <v>626</v>
      </c>
      <c r="N19" s="2">
        <v>626</v>
      </c>
      <c r="O19" s="2">
        <v>16</v>
      </c>
      <c r="P19" s="2"/>
      <c r="Q19" s="4"/>
      <c r="R19" s="2">
        <f t="shared" si="1"/>
        <v>4.5</v>
      </c>
      <c r="S19" s="2"/>
    </row>
    <row r="20" spans="1:19" ht="12.75">
      <c r="A20" s="3" t="s">
        <v>86</v>
      </c>
      <c r="B20" s="3" t="s">
        <v>77</v>
      </c>
      <c r="C20" s="2">
        <v>5</v>
      </c>
      <c r="D20" s="3" t="s">
        <v>21</v>
      </c>
      <c r="E20" s="2">
        <v>85</v>
      </c>
      <c r="F20" s="2">
        <v>7</v>
      </c>
      <c r="G20" s="2">
        <v>5</v>
      </c>
      <c r="H20" s="2" t="b">
        <v>0</v>
      </c>
      <c r="I20" s="2" t="b">
        <v>0</v>
      </c>
      <c r="J20" s="2" t="b">
        <v>0</v>
      </c>
      <c r="K20" s="2">
        <v>0</v>
      </c>
      <c r="L20" s="2">
        <v>1325</v>
      </c>
      <c r="M20" s="2">
        <v>626</v>
      </c>
      <c r="N20" s="2">
        <v>626</v>
      </c>
      <c r="O20" s="2">
        <v>16</v>
      </c>
      <c r="P20" s="2"/>
      <c r="Q20" s="4"/>
      <c r="R20" s="2">
        <f t="shared" si="1"/>
        <v>4</v>
      </c>
      <c r="S20" s="2"/>
    </row>
    <row r="21" spans="1:19" ht="12.75">
      <c r="A21" s="3" t="s">
        <v>76</v>
      </c>
      <c r="B21" s="3" t="s">
        <v>77</v>
      </c>
      <c r="C21" s="2">
        <v>5</v>
      </c>
      <c r="D21" s="3" t="s">
        <v>21</v>
      </c>
      <c r="E21" s="2">
        <v>84</v>
      </c>
      <c r="F21" s="2">
        <v>10</v>
      </c>
      <c r="G21" s="2">
        <v>4</v>
      </c>
      <c r="H21" s="2" t="b">
        <v>0</v>
      </c>
      <c r="I21" s="2" t="b">
        <v>0</v>
      </c>
      <c r="J21" s="2" t="b">
        <v>0</v>
      </c>
      <c r="K21" s="2">
        <v>0</v>
      </c>
      <c r="L21" s="2">
        <v>1440</v>
      </c>
      <c r="M21" s="2">
        <v>626</v>
      </c>
      <c r="N21" s="2">
        <v>626</v>
      </c>
      <c r="O21" s="2">
        <v>16</v>
      </c>
      <c r="P21" s="2"/>
      <c r="Q21" s="4"/>
      <c r="R21" s="2">
        <f t="shared" si="1"/>
        <v>4</v>
      </c>
      <c r="S21" s="2"/>
    </row>
    <row r="22" spans="1:19" ht="12.75">
      <c r="A22" s="3" t="s">
        <v>84</v>
      </c>
      <c r="B22" s="3" t="s">
        <v>85</v>
      </c>
      <c r="C22" s="2">
        <v>6.5</v>
      </c>
      <c r="D22" s="3" t="s">
        <v>21</v>
      </c>
      <c r="E22" s="2">
        <v>0</v>
      </c>
      <c r="F22" s="2">
        <v>0</v>
      </c>
      <c r="G22" s="2">
        <v>0</v>
      </c>
      <c r="H22" s="2" t="b">
        <v>0</v>
      </c>
      <c r="I22" s="2" t="b">
        <v>0</v>
      </c>
      <c r="J22" s="2" t="b">
        <v>0</v>
      </c>
      <c r="K22" s="2">
        <v>0</v>
      </c>
      <c r="L22" s="2">
        <v>0</v>
      </c>
      <c r="M22" s="2">
        <v>696</v>
      </c>
      <c r="N22" s="2">
        <v>696</v>
      </c>
      <c r="O22" s="2">
        <v>16</v>
      </c>
      <c r="P22" s="2">
        <f>SUM(K15:L24)</f>
        <v>6245</v>
      </c>
      <c r="Q22" s="4" t="s">
        <v>123</v>
      </c>
      <c r="R22" s="2">
        <f t="shared" si="1"/>
        <v>5.5</v>
      </c>
      <c r="S22" s="2"/>
    </row>
    <row r="23" spans="1:19" ht="12.75">
      <c r="A23" s="3" t="s">
        <v>46</v>
      </c>
      <c r="B23" s="3" t="s">
        <v>47</v>
      </c>
      <c r="C23" s="2">
        <v>3</v>
      </c>
      <c r="D23" s="3" t="s">
        <v>21</v>
      </c>
      <c r="E23" s="2">
        <v>3</v>
      </c>
      <c r="F23" s="2">
        <v>0</v>
      </c>
      <c r="G23" s="2">
        <v>1</v>
      </c>
      <c r="H23" s="2" t="b">
        <v>0</v>
      </c>
      <c r="I23" s="2" t="b">
        <v>0</v>
      </c>
      <c r="J23" s="2" t="b">
        <v>0</v>
      </c>
      <c r="K23" s="2">
        <v>0</v>
      </c>
      <c r="L23" s="2">
        <v>55</v>
      </c>
      <c r="M23" s="2">
        <v>487</v>
      </c>
      <c r="N23" s="2">
        <v>487</v>
      </c>
      <c r="O23" s="2">
        <v>16</v>
      </c>
      <c r="P23" s="2"/>
      <c r="Q23" s="4"/>
      <c r="R23" s="2">
        <f t="shared" si="1"/>
        <v>2</v>
      </c>
      <c r="S23" s="2"/>
    </row>
    <row r="24" spans="1:19" ht="12.75">
      <c r="A24" s="3" t="s">
        <v>82</v>
      </c>
      <c r="B24" s="3" t="s">
        <v>97</v>
      </c>
      <c r="C24" s="2">
        <v>3</v>
      </c>
      <c r="D24" s="3" t="s">
        <v>21</v>
      </c>
      <c r="E24" s="2">
        <v>5</v>
      </c>
      <c r="F24" s="2">
        <v>0</v>
      </c>
      <c r="G24" s="2">
        <v>4</v>
      </c>
      <c r="H24" s="2" t="b">
        <v>0</v>
      </c>
      <c r="I24" s="2" t="b">
        <v>0</v>
      </c>
      <c r="J24" s="2" t="b">
        <v>0</v>
      </c>
      <c r="K24" s="2">
        <v>0</v>
      </c>
      <c r="L24" s="2">
        <v>150</v>
      </c>
      <c r="M24" s="2">
        <v>487</v>
      </c>
      <c r="N24" s="2">
        <v>487</v>
      </c>
      <c r="O24" s="2">
        <v>16</v>
      </c>
      <c r="P24" s="2">
        <f>P22-P11</f>
        <v>375</v>
      </c>
      <c r="Q24" s="4" t="s">
        <v>124</v>
      </c>
      <c r="R24" s="2">
        <f t="shared" si="1"/>
        <v>2</v>
      </c>
      <c r="S24" s="2"/>
    </row>
    <row r="25" spans="1:18" ht="12.75">
      <c r="A25" s="2"/>
      <c r="B25" s="3"/>
      <c r="C25" s="3"/>
      <c r="D25" s="2"/>
      <c r="E25" s="3"/>
      <c r="F25" s="2"/>
      <c r="G25" s="2"/>
      <c r="H25" s="2"/>
      <c r="I25" s="2"/>
      <c r="J25" s="2"/>
      <c r="K25" s="2"/>
      <c r="L25" s="2"/>
      <c r="M25" s="2"/>
      <c r="N25" s="2"/>
      <c r="O25" s="2"/>
      <c r="R25" s="2"/>
    </row>
    <row r="26" spans="1:18" ht="12.75">
      <c r="A26" s="2"/>
      <c r="B26" s="3"/>
      <c r="C26" s="3"/>
      <c r="D26" s="2"/>
      <c r="E26" s="3"/>
      <c r="F26" s="2"/>
      <c r="G26" s="2"/>
      <c r="H26" s="2"/>
      <c r="I26" s="2"/>
      <c r="J26" s="2"/>
      <c r="K26" s="2"/>
      <c r="L26" t="s">
        <v>192</v>
      </c>
      <c r="N26" s="2"/>
      <c r="O26" s="2"/>
      <c r="P26">
        <f>P22</f>
        <v>6245</v>
      </c>
      <c r="Q26" t="s">
        <v>126</v>
      </c>
      <c r="R26" s="2"/>
    </row>
    <row r="27" spans="1:18" ht="12.75">
      <c r="A27" s="2"/>
      <c r="B27" s="3"/>
      <c r="C27" s="3"/>
      <c r="D27" s="2"/>
      <c r="E27" s="3"/>
      <c r="F27" s="2"/>
      <c r="G27" s="2"/>
      <c r="H27" s="2"/>
      <c r="I27" s="2"/>
      <c r="J27" s="2"/>
      <c r="K27" s="2"/>
      <c r="L27" t="s">
        <v>139</v>
      </c>
      <c r="M27">
        <f>'MONDAY AM'!P53+'MONDAY PM'!P53+'TUE AM'!P53+'TUE PM'!P54+'WEND NIGHT'!P27</f>
        <v>72174</v>
      </c>
      <c r="N27" s="2"/>
      <c r="O27" s="2"/>
      <c r="P27">
        <f>P11</f>
        <v>5870</v>
      </c>
      <c r="Q27" t="s">
        <v>127</v>
      </c>
      <c r="R27" s="2"/>
    </row>
    <row r="28" spans="1:18" ht="12.75">
      <c r="A28" s="2"/>
      <c r="B28" s="3"/>
      <c r="C28" s="3"/>
      <c r="D28" s="2"/>
      <c r="E28" s="3"/>
      <c r="F28" s="2"/>
      <c r="G28" s="2"/>
      <c r="H28" s="2"/>
      <c r="I28" s="2"/>
      <c r="J28" s="2"/>
      <c r="K28" s="2"/>
      <c r="L28" t="s">
        <v>138</v>
      </c>
      <c r="M28">
        <f>'MONDAY AM'!P54+'MONDAY PM'!P54+'TUE AM'!P54+'TUE PM'!P53+'WEND NIGHT'!P26</f>
        <v>103590</v>
      </c>
      <c r="N28" s="2"/>
      <c r="O28" s="2"/>
      <c r="R28" s="2"/>
    </row>
    <row r="29" spans="1:18" ht="12.75">
      <c r="A29" s="2"/>
      <c r="B29" s="3"/>
      <c r="C29" s="3"/>
      <c r="D29" s="2"/>
      <c r="E29" s="3"/>
      <c r="F29" s="2"/>
      <c r="G29" s="2"/>
      <c r="H29" s="2"/>
      <c r="I29" s="2"/>
      <c r="J29" s="2"/>
      <c r="K29" s="2"/>
      <c r="L29" t="s">
        <v>131</v>
      </c>
      <c r="M29">
        <f>M28-M27</f>
        <v>31416</v>
      </c>
      <c r="N29" s="2"/>
      <c r="O29" s="2"/>
      <c r="R29" s="2"/>
    </row>
    <row r="30" spans="1:18" ht="12.75">
      <c r="A30" s="2"/>
      <c r="B30" s="3"/>
      <c r="C30" s="3"/>
      <c r="D30" s="2"/>
      <c r="E30" s="3"/>
      <c r="F30" s="2"/>
      <c r="G30" s="2"/>
      <c r="H30" s="2"/>
      <c r="I30" s="2"/>
      <c r="J30" s="2"/>
      <c r="K30" s="2"/>
      <c r="L30" s="2"/>
      <c r="M30" s="2"/>
      <c r="N30" s="2"/>
      <c r="O30" s="2"/>
      <c r="R30" s="2"/>
    </row>
    <row r="31" spans="1:18" ht="12.75">
      <c r="A31" s="2"/>
      <c r="B31" s="3"/>
      <c r="C31" s="3"/>
      <c r="D31" s="2"/>
      <c r="E31" s="3"/>
      <c r="F31" s="2"/>
      <c r="G31" s="2"/>
      <c r="H31" s="2"/>
      <c r="I31" s="2"/>
      <c r="J31" s="2"/>
      <c r="K31" s="2"/>
      <c r="L31" s="2"/>
      <c r="M31" s="2"/>
      <c r="N31" s="2"/>
      <c r="O31" s="2"/>
      <c r="R31" s="2"/>
    </row>
    <row r="32" spans="1:18" ht="12.75">
      <c r="A32" s="2"/>
      <c r="B32" s="3"/>
      <c r="C32" s="3"/>
      <c r="D32" s="2"/>
      <c r="E32" s="3"/>
      <c r="F32" s="2"/>
      <c r="G32" s="2"/>
      <c r="H32" s="2"/>
      <c r="I32" s="2"/>
      <c r="J32" s="2"/>
      <c r="K32" s="2"/>
      <c r="L32" s="2"/>
      <c r="M32" s="2"/>
      <c r="N32" s="2"/>
      <c r="O32" s="2"/>
      <c r="R32" s="2"/>
    </row>
    <row r="33" spans="1:18" ht="12.75">
      <c r="A33" s="2"/>
      <c r="B33" s="3"/>
      <c r="C33" s="3"/>
      <c r="D33" s="2"/>
      <c r="E33" s="3"/>
      <c r="F33" s="2"/>
      <c r="G33" s="2"/>
      <c r="H33" s="2"/>
      <c r="I33" s="2"/>
      <c r="J33" s="2"/>
      <c r="K33" s="2"/>
      <c r="L33" s="2"/>
      <c r="M33" s="2"/>
      <c r="N33" s="2"/>
      <c r="O33" s="2"/>
      <c r="R33" s="2"/>
    </row>
    <row r="34" spans="1:18" ht="12.75">
      <c r="A34" s="2"/>
      <c r="B34" s="3"/>
      <c r="C34" s="3"/>
      <c r="D34" s="2"/>
      <c r="E34" s="3"/>
      <c r="F34" s="2"/>
      <c r="G34" s="2"/>
      <c r="H34" s="2"/>
      <c r="I34" s="2"/>
      <c r="J34" s="2"/>
      <c r="K34" s="2"/>
      <c r="L34" s="2"/>
      <c r="M34" s="2"/>
      <c r="N34" s="2"/>
      <c r="O34" s="2"/>
      <c r="R34" s="2"/>
    </row>
    <row r="35" spans="1:18" ht="12.75">
      <c r="A35" s="2"/>
      <c r="B35" s="3"/>
      <c r="C35" s="3"/>
      <c r="D35" s="2"/>
      <c r="E35" s="3"/>
      <c r="F35" s="2"/>
      <c r="G35" s="2"/>
      <c r="H35" s="2"/>
      <c r="I35" s="2"/>
      <c r="J35" s="2"/>
      <c r="K35" s="2"/>
      <c r="L35" s="2"/>
      <c r="M35" s="2"/>
      <c r="N35" s="2"/>
      <c r="O35" s="2"/>
      <c r="R35" s="2"/>
    </row>
    <row r="36" spans="1:18" ht="12.75">
      <c r="A36" s="2"/>
      <c r="B36" s="3"/>
      <c r="C36" s="3"/>
      <c r="D36" s="2"/>
      <c r="E36" s="3"/>
      <c r="F36" s="2"/>
      <c r="G36" s="2"/>
      <c r="H36" s="2"/>
      <c r="I36" s="2"/>
      <c r="J36" s="2"/>
      <c r="K36" s="2"/>
      <c r="L36" s="2"/>
      <c r="M36" s="2"/>
      <c r="N36" s="2"/>
      <c r="O36" s="2"/>
      <c r="R36" s="2"/>
    </row>
    <row r="37" spans="1:18" ht="12.75">
      <c r="A37" s="2"/>
      <c r="B37" s="3"/>
      <c r="C37" s="3"/>
      <c r="D37" s="2"/>
      <c r="E37" s="3"/>
      <c r="F37" s="2"/>
      <c r="G37" s="2"/>
      <c r="H37" s="2"/>
      <c r="I37" s="2"/>
      <c r="J37" s="2"/>
      <c r="K37" s="2"/>
      <c r="L37" s="2"/>
      <c r="M37" s="2"/>
      <c r="N37" s="2"/>
      <c r="O37" s="2"/>
      <c r="R37" s="2"/>
    </row>
    <row r="38" spans="1:18" ht="12.75">
      <c r="A38" s="2"/>
      <c r="B38" s="3"/>
      <c r="C38" s="3"/>
      <c r="D38" s="2"/>
      <c r="E38" s="3"/>
      <c r="F38" s="2"/>
      <c r="G38" s="2"/>
      <c r="H38" s="2"/>
      <c r="I38" s="2"/>
      <c r="J38" s="2"/>
      <c r="K38" s="2"/>
      <c r="L38" s="2"/>
      <c r="M38" s="2"/>
      <c r="N38" s="2"/>
      <c r="O38" s="2"/>
      <c r="R38" s="2"/>
    </row>
    <row r="39" spans="1:18" ht="12.75">
      <c r="A39" s="2"/>
      <c r="B39" s="3"/>
      <c r="C39" s="3"/>
      <c r="D39" s="2"/>
      <c r="E39" s="3"/>
      <c r="F39" s="2"/>
      <c r="G39" s="2"/>
      <c r="H39" s="2"/>
      <c r="I39" s="2"/>
      <c r="J39" s="2"/>
      <c r="K39" s="2"/>
      <c r="L39" s="2"/>
      <c r="M39" s="2"/>
      <c r="N39" s="2"/>
      <c r="O39" s="2"/>
      <c r="R39" s="2"/>
    </row>
    <row r="40" spans="1:18" ht="12.75">
      <c r="A40" s="2"/>
      <c r="B40" s="3"/>
      <c r="C40" s="3"/>
      <c r="D40" s="2"/>
      <c r="E40" s="3"/>
      <c r="F40" s="2"/>
      <c r="G40" s="2"/>
      <c r="H40" s="2"/>
      <c r="I40" s="2"/>
      <c r="J40" s="2"/>
      <c r="K40" s="2"/>
      <c r="L40" s="2"/>
      <c r="M40" s="2"/>
      <c r="N40" s="2"/>
      <c r="O40" s="2"/>
      <c r="R40" s="2"/>
    </row>
    <row r="41" spans="1:18" ht="12.75">
      <c r="A41" s="2"/>
      <c r="B41" s="3"/>
      <c r="C41" s="3"/>
      <c r="D41" s="2"/>
      <c r="E41" s="3"/>
      <c r="F41" s="2"/>
      <c r="G41" s="2"/>
      <c r="H41" s="2"/>
      <c r="I41" s="2"/>
      <c r="J41" s="2"/>
      <c r="K41" s="2"/>
      <c r="L41" s="2"/>
      <c r="M41" s="2"/>
      <c r="N41" s="2"/>
      <c r="O41" s="2"/>
      <c r="R41" s="2"/>
    </row>
    <row r="42" spans="1:18" ht="12.75">
      <c r="A42" s="2"/>
      <c r="B42" s="3"/>
      <c r="C42" s="3"/>
      <c r="D42" s="2"/>
      <c r="E42" s="3"/>
      <c r="F42" s="2"/>
      <c r="G42" s="2"/>
      <c r="H42" s="2"/>
      <c r="I42" s="2"/>
      <c r="J42" s="2"/>
      <c r="K42" s="2"/>
      <c r="L42" s="2"/>
      <c r="M42" s="2"/>
      <c r="N42" s="2"/>
      <c r="O42" s="2"/>
      <c r="R42" s="2"/>
    </row>
    <row r="43" spans="1:18" ht="12.75">
      <c r="A43" s="2"/>
      <c r="B43" s="3"/>
      <c r="C43" s="3"/>
      <c r="D43" s="2"/>
      <c r="E43" s="3"/>
      <c r="F43" s="2"/>
      <c r="G43" s="2"/>
      <c r="H43" s="2"/>
      <c r="I43" s="2"/>
      <c r="J43" s="2"/>
      <c r="K43" s="2"/>
      <c r="L43" s="2"/>
      <c r="M43" s="2"/>
      <c r="N43" s="2"/>
      <c r="O43" s="2"/>
      <c r="R43" s="2"/>
    </row>
    <row r="44" spans="1:18" ht="12.75">
      <c r="A44" s="2"/>
      <c r="B44" s="3"/>
      <c r="C44" s="3"/>
      <c r="D44" s="2"/>
      <c r="E44" s="3"/>
      <c r="F44" s="2"/>
      <c r="G44" s="2"/>
      <c r="H44" s="2"/>
      <c r="I44" s="2"/>
      <c r="J44" s="2"/>
      <c r="K44" s="2"/>
      <c r="L44" s="2"/>
      <c r="M44" s="2"/>
      <c r="N44" s="2"/>
      <c r="O44" s="2"/>
      <c r="R44" s="2"/>
    </row>
    <row r="45" spans="1:18" ht="12.75">
      <c r="A45" s="2"/>
      <c r="B45" s="3"/>
      <c r="C45" s="3"/>
      <c r="D45" s="2"/>
      <c r="E45" s="3"/>
      <c r="F45" s="2"/>
      <c r="G45" s="2"/>
      <c r="H45" s="2"/>
      <c r="I45" s="2"/>
      <c r="J45" s="2"/>
      <c r="K45" s="2"/>
      <c r="L45" s="2"/>
      <c r="M45" s="2"/>
      <c r="N45" s="2"/>
      <c r="O45" s="2"/>
      <c r="R45" s="2"/>
    </row>
    <row r="46" spans="1:18" ht="12.75">
      <c r="A46" s="2"/>
      <c r="B46" s="3"/>
      <c r="C46" s="3"/>
      <c r="D46" s="2"/>
      <c r="E46" s="3"/>
      <c r="F46" s="2"/>
      <c r="G46" s="2"/>
      <c r="H46" s="2"/>
      <c r="I46" s="2"/>
      <c r="J46" s="2"/>
      <c r="K46" s="2"/>
      <c r="L46" s="2"/>
      <c r="M46" s="2"/>
      <c r="N46" s="2"/>
      <c r="O46" s="2"/>
      <c r="R46" s="2"/>
    </row>
    <row r="47" spans="1:18" ht="12.75">
      <c r="A47" s="2"/>
      <c r="B47" s="3"/>
      <c r="C47" s="3"/>
      <c r="D47" s="2"/>
      <c r="E47" s="3"/>
      <c r="F47" s="2"/>
      <c r="G47" s="2"/>
      <c r="H47" s="2"/>
      <c r="I47" s="2"/>
      <c r="J47" s="2"/>
      <c r="K47" s="2"/>
      <c r="L47" s="2"/>
      <c r="M47" s="2"/>
      <c r="N47" s="2"/>
      <c r="O47" s="2"/>
      <c r="R47" s="2"/>
    </row>
    <row r="48" spans="1:18" ht="12.75">
      <c r="A48" s="2"/>
      <c r="B48" s="3"/>
      <c r="C48" s="3"/>
      <c r="D48" s="2"/>
      <c r="E48" s="3"/>
      <c r="F48" s="2"/>
      <c r="G48" s="2"/>
      <c r="H48" s="2"/>
      <c r="I48" s="2"/>
      <c r="J48" s="2"/>
      <c r="K48" s="2"/>
      <c r="L48" s="2"/>
      <c r="M48" s="2"/>
      <c r="N48" s="2"/>
      <c r="O48" s="2"/>
      <c r="R48" s="2"/>
    </row>
    <row r="49" spans="1:18" ht="12.75">
      <c r="A49" s="2"/>
      <c r="B49" s="3"/>
      <c r="C49" s="3"/>
      <c r="D49" s="2"/>
      <c r="E49" s="3"/>
      <c r="F49" s="2"/>
      <c r="G49" s="2"/>
      <c r="H49" s="2"/>
      <c r="I49" s="2"/>
      <c r="J49" s="2"/>
      <c r="K49" s="2"/>
      <c r="L49" s="2"/>
      <c r="M49" s="2"/>
      <c r="N49" s="2"/>
      <c r="O49" s="2"/>
      <c r="R49" s="2"/>
    </row>
    <row r="50" spans="1:18" ht="12.75">
      <c r="A50" s="2"/>
      <c r="B50" s="3"/>
      <c r="C50" s="3"/>
      <c r="D50" s="2"/>
      <c r="E50" s="3"/>
      <c r="F50" s="2"/>
      <c r="G50" s="2"/>
      <c r="H50" s="2"/>
      <c r="I50" s="2"/>
      <c r="J50" s="2"/>
      <c r="K50" s="2"/>
      <c r="L50" s="2"/>
      <c r="M50" s="2"/>
      <c r="N50" s="2"/>
      <c r="O50" s="2"/>
      <c r="R50" s="2"/>
    </row>
    <row r="51" spans="1:18" ht="12.75">
      <c r="A51" s="2"/>
      <c r="B51" s="3"/>
      <c r="C51" s="3"/>
      <c r="D51" s="2"/>
      <c r="E51" s="3"/>
      <c r="F51" s="2"/>
      <c r="G51" s="2"/>
      <c r="H51" s="2"/>
      <c r="I51" s="2"/>
      <c r="J51" s="2"/>
      <c r="K51" s="2"/>
      <c r="L51" s="2"/>
      <c r="M51" s="2"/>
      <c r="N51" s="2"/>
      <c r="O51" s="2"/>
      <c r="R51" s="2"/>
    </row>
    <row r="52" spans="1:18" ht="12.75">
      <c r="A52" s="2"/>
      <c r="B52" s="3"/>
      <c r="C52" s="3"/>
      <c r="D52" s="2"/>
      <c r="E52" s="3"/>
      <c r="F52" s="2"/>
      <c r="G52" s="2"/>
      <c r="H52" s="2"/>
      <c r="I52" s="2"/>
      <c r="J52" s="2"/>
      <c r="K52" s="2"/>
      <c r="L52" s="2"/>
      <c r="M52" s="2"/>
      <c r="N52" s="2"/>
      <c r="O52" s="2"/>
      <c r="R52" s="2"/>
    </row>
    <row r="53" spans="1:18" ht="12.75">
      <c r="A53" s="2"/>
      <c r="B53" s="3"/>
      <c r="C53" s="3"/>
      <c r="D53" s="2"/>
      <c r="E53" s="3"/>
      <c r="F53" s="2"/>
      <c r="G53" s="2"/>
      <c r="H53" s="2"/>
      <c r="I53" s="2"/>
      <c r="J53" s="2"/>
      <c r="K53" s="2"/>
      <c r="L53" s="2"/>
      <c r="M53" s="2"/>
      <c r="N53" s="2"/>
      <c r="O53" s="2"/>
      <c r="R53" s="2"/>
    </row>
    <row r="54" spans="1:18" ht="12.75">
      <c r="A54" s="2"/>
      <c r="B54" s="3"/>
      <c r="C54" s="3"/>
      <c r="D54" s="2"/>
      <c r="E54" s="3"/>
      <c r="F54" s="2"/>
      <c r="G54" s="2"/>
      <c r="H54" s="2"/>
      <c r="I54" s="2"/>
      <c r="J54" s="2"/>
      <c r="K54" s="2"/>
      <c r="L54" s="2"/>
      <c r="M54" s="2"/>
      <c r="N54" s="2"/>
      <c r="O54" s="2"/>
      <c r="R54" s="2"/>
    </row>
    <row r="55" spans="1:18" ht="12.75">
      <c r="A55" s="2"/>
      <c r="B55" s="3"/>
      <c r="C55" s="3"/>
      <c r="D55" s="2"/>
      <c r="E55" s="3"/>
      <c r="F55" s="2"/>
      <c r="G55" s="2"/>
      <c r="H55" s="2"/>
      <c r="I55" s="2"/>
      <c r="J55" s="2"/>
      <c r="K55" s="2"/>
      <c r="L55" s="2"/>
      <c r="M55" s="2"/>
      <c r="N55" s="2"/>
      <c r="O55" s="2"/>
      <c r="R55" s="2"/>
    </row>
    <row r="56" spans="1:18" ht="12.75">
      <c r="A56" s="2"/>
      <c r="B56" s="3"/>
      <c r="C56" s="3"/>
      <c r="D56" s="2"/>
      <c r="E56" s="3"/>
      <c r="F56" s="2"/>
      <c r="G56" s="2"/>
      <c r="H56" s="2"/>
      <c r="I56" s="2"/>
      <c r="J56" s="2"/>
      <c r="K56" s="2"/>
      <c r="L56" s="2"/>
      <c r="M56" s="2"/>
      <c r="N56" s="2"/>
      <c r="O56" s="2"/>
      <c r="R56" s="2"/>
    </row>
    <row r="57" spans="1:18" ht="12.75">
      <c r="A57" s="2"/>
      <c r="B57" s="3"/>
      <c r="C57" s="3"/>
      <c r="D57" s="2"/>
      <c r="E57" s="3"/>
      <c r="F57" s="2"/>
      <c r="G57" s="2"/>
      <c r="H57" s="2"/>
      <c r="I57" s="2"/>
      <c r="J57" s="2"/>
      <c r="K57" s="2"/>
      <c r="L57" s="2"/>
      <c r="M57" s="2"/>
      <c r="N57" s="2"/>
      <c r="O57" s="2"/>
      <c r="R57" s="2"/>
    </row>
    <row r="58" spans="1:18" ht="12.75">
      <c r="A58" s="2"/>
      <c r="B58" s="3"/>
      <c r="C58" s="3"/>
      <c r="D58" s="2"/>
      <c r="E58" s="3"/>
      <c r="F58" s="2"/>
      <c r="G58" s="2"/>
      <c r="H58" s="2"/>
      <c r="I58" s="2"/>
      <c r="J58" s="2"/>
      <c r="K58" s="2"/>
      <c r="L58" s="2"/>
      <c r="M58" s="2"/>
      <c r="N58" s="2"/>
      <c r="O58" s="2"/>
      <c r="R58" s="2"/>
    </row>
    <row r="59" spans="1:18" ht="12.75">
      <c r="A59" s="2"/>
      <c r="B59" s="3"/>
      <c r="C59" s="3"/>
      <c r="D59" s="2"/>
      <c r="E59" s="3"/>
      <c r="F59" s="2"/>
      <c r="G59" s="2"/>
      <c r="H59" s="2"/>
      <c r="I59" s="2"/>
      <c r="J59" s="2"/>
      <c r="K59" s="2"/>
      <c r="L59" s="2"/>
      <c r="M59" s="2"/>
      <c r="N59" s="2"/>
      <c r="O59" s="2"/>
      <c r="R59" s="2"/>
    </row>
    <row r="60" spans="1:18" ht="12.75">
      <c r="A60" s="2"/>
      <c r="B60" s="3"/>
      <c r="C60" s="3"/>
      <c r="D60" s="2"/>
      <c r="E60" s="3"/>
      <c r="F60" s="2"/>
      <c r="G60" s="2"/>
      <c r="H60" s="2"/>
      <c r="I60" s="2"/>
      <c r="J60" s="2"/>
      <c r="K60" s="2"/>
      <c r="L60" s="2"/>
      <c r="M60" s="2"/>
      <c r="N60" s="2"/>
      <c r="O60" s="2"/>
      <c r="R60" s="2"/>
    </row>
    <row r="61" spans="1:18" ht="12.75">
      <c r="A61" s="2"/>
      <c r="B61" s="3"/>
      <c r="C61" s="3"/>
      <c r="D61" s="2"/>
      <c r="E61" s="3"/>
      <c r="F61" s="2"/>
      <c r="G61" s="2"/>
      <c r="H61" s="2"/>
      <c r="I61" s="2"/>
      <c r="J61" s="2"/>
      <c r="K61" s="2"/>
      <c r="L61" s="2"/>
      <c r="M61" s="2"/>
      <c r="N61" s="2"/>
      <c r="O61" s="2"/>
      <c r="R61" s="2"/>
    </row>
    <row r="62" spans="1:18" ht="12.75">
      <c r="A62" s="2"/>
      <c r="B62" s="3"/>
      <c r="C62" s="3"/>
      <c r="D62" s="2"/>
      <c r="E62" s="3"/>
      <c r="F62" s="2"/>
      <c r="G62" s="2"/>
      <c r="H62" s="2"/>
      <c r="I62" s="2"/>
      <c r="J62" s="2"/>
      <c r="K62" s="2"/>
      <c r="L62" s="2"/>
      <c r="M62" s="2"/>
      <c r="N62" s="2"/>
      <c r="O62" s="2"/>
      <c r="R62" s="2"/>
    </row>
    <row r="63" spans="1:18" ht="12.75">
      <c r="A63" s="2"/>
      <c r="B63" s="3"/>
      <c r="C63" s="3"/>
      <c r="D63" s="2"/>
      <c r="E63" s="3"/>
      <c r="F63" s="2"/>
      <c r="G63" s="2"/>
      <c r="H63" s="2"/>
      <c r="I63" s="2"/>
      <c r="J63" s="2"/>
      <c r="K63" s="2"/>
      <c r="L63" s="2"/>
      <c r="M63" s="2"/>
      <c r="N63" s="2"/>
      <c r="O63" s="2"/>
      <c r="R63" s="2"/>
    </row>
    <row r="64" spans="1:18" ht="12.75">
      <c r="A64" s="2"/>
      <c r="B64" s="3"/>
      <c r="C64" s="3"/>
      <c r="D64" s="2"/>
      <c r="E64" s="3"/>
      <c r="F64" s="2"/>
      <c r="G64" s="2"/>
      <c r="H64" s="2"/>
      <c r="I64" s="2"/>
      <c r="J64" s="2"/>
      <c r="K64" s="2"/>
      <c r="L64" s="2"/>
      <c r="M64" s="2"/>
      <c r="N64" s="2"/>
      <c r="O64" s="2"/>
      <c r="R64" s="2"/>
    </row>
    <row r="65" spans="1:18" ht="12.75">
      <c r="A65" s="2"/>
      <c r="B65" s="3"/>
      <c r="C65" s="3"/>
      <c r="D65" s="2"/>
      <c r="E65" s="3"/>
      <c r="F65" s="2"/>
      <c r="G65" s="2"/>
      <c r="H65" s="2"/>
      <c r="I65" s="2"/>
      <c r="J65" s="2"/>
      <c r="K65" s="2"/>
      <c r="L65" s="2"/>
      <c r="M65" s="2"/>
      <c r="N65" s="2"/>
      <c r="O65" s="2"/>
      <c r="R65" s="2"/>
    </row>
    <row r="66" spans="1:18" ht="12.75">
      <c r="A66" s="2"/>
      <c r="B66" s="3"/>
      <c r="C66" s="3"/>
      <c r="D66" s="2"/>
      <c r="E66" s="3"/>
      <c r="F66" s="2"/>
      <c r="G66" s="2"/>
      <c r="H66" s="2"/>
      <c r="I66" s="2"/>
      <c r="J66" s="2"/>
      <c r="K66" s="2"/>
      <c r="L66" s="2"/>
      <c r="M66" s="2"/>
      <c r="N66" s="2"/>
      <c r="O66" s="2"/>
      <c r="R66" s="2"/>
    </row>
    <row r="67" spans="1:18" ht="12.75">
      <c r="A67" s="2"/>
      <c r="B67" s="3"/>
      <c r="C67" s="3"/>
      <c r="D67" s="2"/>
      <c r="E67" s="3"/>
      <c r="F67" s="2"/>
      <c r="G67" s="2"/>
      <c r="H67" s="2"/>
      <c r="I67" s="2"/>
      <c r="J67" s="2"/>
      <c r="K67" s="2"/>
      <c r="L67" s="2"/>
      <c r="M67" s="2"/>
      <c r="N67" s="2"/>
      <c r="O67" s="2"/>
      <c r="R67" s="2"/>
    </row>
    <row r="68" spans="1:18" ht="12.75">
      <c r="A68" s="2"/>
      <c r="B68" s="3"/>
      <c r="C68" s="3"/>
      <c r="D68" s="2"/>
      <c r="E68" s="3"/>
      <c r="F68" s="2"/>
      <c r="G68" s="2"/>
      <c r="H68" s="2"/>
      <c r="I68" s="2"/>
      <c r="J68" s="2"/>
      <c r="K68" s="2"/>
      <c r="L68" s="2"/>
      <c r="M68" s="2"/>
      <c r="N68" s="2"/>
      <c r="O68" s="2"/>
      <c r="R68" s="2"/>
    </row>
    <row r="69" spans="1:18" ht="12.75">
      <c r="A69" s="2"/>
      <c r="B69" s="3"/>
      <c r="C69" s="3"/>
      <c r="D69" s="2"/>
      <c r="E69" s="3"/>
      <c r="F69" s="2"/>
      <c r="G69" s="2"/>
      <c r="H69" s="2"/>
      <c r="I69" s="2"/>
      <c r="J69" s="2"/>
      <c r="K69" s="2"/>
      <c r="L69" s="2"/>
      <c r="M69" s="2"/>
      <c r="N69" s="2"/>
      <c r="O69" s="2"/>
      <c r="R69" s="2"/>
    </row>
    <row r="70" spans="1:18" ht="12.75">
      <c r="A70" s="2"/>
      <c r="B70" s="3"/>
      <c r="C70" s="3"/>
      <c r="D70" s="2"/>
      <c r="E70" s="3"/>
      <c r="F70" s="2"/>
      <c r="G70" s="2"/>
      <c r="H70" s="2"/>
      <c r="I70" s="2"/>
      <c r="J70" s="2"/>
      <c r="K70" s="2"/>
      <c r="L70" s="2"/>
      <c r="M70" s="2"/>
      <c r="N70" s="2"/>
      <c r="O70" s="2"/>
      <c r="R70" s="2"/>
    </row>
    <row r="71" spans="1:18" ht="12.75">
      <c r="A71" s="2"/>
      <c r="B71" s="3"/>
      <c r="C71" s="3"/>
      <c r="D71" s="2"/>
      <c r="E71" s="3"/>
      <c r="F71" s="2"/>
      <c r="G71" s="2"/>
      <c r="H71" s="2"/>
      <c r="I71" s="2"/>
      <c r="J71" s="2"/>
      <c r="K71" s="2"/>
      <c r="L71" s="2"/>
      <c r="M71" s="2"/>
      <c r="N71" s="2"/>
      <c r="O71" s="2"/>
      <c r="R71" s="2"/>
    </row>
    <row r="72" spans="1:18" ht="12.75">
      <c r="A72" s="2"/>
      <c r="B72" s="3"/>
      <c r="C72" s="3"/>
      <c r="D72" s="2"/>
      <c r="E72" s="3"/>
      <c r="F72" s="2"/>
      <c r="G72" s="2"/>
      <c r="H72" s="2"/>
      <c r="I72" s="2"/>
      <c r="J72" s="2"/>
      <c r="K72" s="2"/>
      <c r="L72" s="2"/>
      <c r="M72" s="2"/>
      <c r="N72" s="2"/>
      <c r="O72" s="2"/>
      <c r="R72" s="2"/>
    </row>
    <row r="73" spans="1:18" ht="12.75">
      <c r="A73" s="2"/>
      <c r="B73" s="3"/>
      <c r="C73" s="3"/>
      <c r="D73" s="2"/>
      <c r="E73" s="3"/>
      <c r="F73" s="2"/>
      <c r="G73" s="2"/>
      <c r="H73" s="2"/>
      <c r="I73" s="2"/>
      <c r="J73" s="2"/>
      <c r="K73" s="2"/>
      <c r="L73" s="2"/>
      <c r="M73" s="2"/>
      <c r="N73" s="2"/>
      <c r="O73" s="2"/>
      <c r="R73" s="2"/>
    </row>
    <row r="74" spans="1:18" ht="12.75">
      <c r="A74" s="2"/>
      <c r="B74" s="3"/>
      <c r="C74" s="3"/>
      <c r="D74" s="2"/>
      <c r="E74" s="3"/>
      <c r="F74" s="2"/>
      <c r="G74" s="2"/>
      <c r="H74" s="2"/>
      <c r="I74" s="2"/>
      <c r="J74" s="2"/>
      <c r="K74" s="2"/>
      <c r="L74" s="2"/>
      <c r="M74" s="2"/>
      <c r="N74" s="2"/>
      <c r="O74" s="2"/>
      <c r="R74" s="2"/>
    </row>
    <row r="75" spans="1:18" ht="12.75">
      <c r="A75" s="2"/>
      <c r="B75" s="3"/>
      <c r="C75" s="3"/>
      <c r="D75" s="2"/>
      <c r="E75" s="3"/>
      <c r="F75" s="2"/>
      <c r="G75" s="2"/>
      <c r="H75" s="2"/>
      <c r="I75" s="2"/>
      <c r="J75" s="2"/>
      <c r="K75" s="2"/>
      <c r="L75" s="2"/>
      <c r="M75" s="2"/>
      <c r="N75" s="2"/>
      <c r="O75" s="2"/>
      <c r="R75" s="2"/>
    </row>
    <row r="76" spans="1:18" ht="12.75">
      <c r="A76" s="2"/>
      <c r="B76" s="3"/>
      <c r="C76" s="3"/>
      <c r="D76" s="2"/>
      <c r="E76" s="3"/>
      <c r="F76" s="2"/>
      <c r="G76" s="2"/>
      <c r="H76" s="2"/>
      <c r="I76" s="2"/>
      <c r="J76" s="2"/>
      <c r="K76" s="2"/>
      <c r="L76" s="2"/>
      <c r="M76" s="2"/>
      <c r="N76" s="2"/>
      <c r="O76" s="2"/>
      <c r="R76" s="2"/>
    </row>
    <row r="77" spans="1:18" ht="12.75">
      <c r="A77" s="2"/>
      <c r="B77" s="3"/>
      <c r="C77" s="3"/>
      <c r="D77" s="2"/>
      <c r="E77" s="3"/>
      <c r="F77" s="2"/>
      <c r="G77" s="2"/>
      <c r="H77" s="2"/>
      <c r="I77" s="2"/>
      <c r="J77" s="2"/>
      <c r="K77" s="2"/>
      <c r="L77" s="2"/>
      <c r="M77" s="2"/>
      <c r="N77" s="2"/>
      <c r="O77" s="2"/>
      <c r="R77" s="2"/>
    </row>
    <row r="78" spans="1:18" ht="12.75">
      <c r="A78" s="2"/>
      <c r="B78" s="3"/>
      <c r="C78" s="3"/>
      <c r="D78" s="2"/>
      <c r="E78" s="3"/>
      <c r="F78" s="2"/>
      <c r="G78" s="2"/>
      <c r="H78" s="2"/>
      <c r="I78" s="2"/>
      <c r="J78" s="2"/>
      <c r="K78" s="2"/>
      <c r="L78" s="2"/>
      <c r="M78" s="2"/>
      <c r="N78" s="2"/>
      <c r="O78" s="2"/>
      <c r="R78" s="2"/>
    </row>
    <row r="79" spans="1:18" ht="12.75">
      <c r="A79" s="2"/>
      <c r="B79" s="3"/>
      <c r="C79" s="3"/>
      <c r="D79" s="2"/>
      <c r="E79" s="3"/>
      <c r="F79" s="2"/>
      <c r="G79" s="2"/>
      <c r="H79" s="2"/>
      <c r="I79" s="2"/>
      <c r="J79" s="2"/>
      <c r="K79" s="2"/>
      <c r="L79" s="2"/>
      <c r="M79" s="2"/>
      <c r="N79" s="2"/>
      <c r="O79" s="2"/>
      <c r="R79" s="2"/>
    </row>
    <row r="80" spans="1:18" ht="12.75">
      <c r="A80" s="2"/>
      <c r="B80" s="3"/>
      <c r="C80" s="3"/>
      <c r="D80" s="2"/>
      <c r="E80" s="3"/>
      <c r="F80" s="2"/>
      <c r="G80" s="2"/>
      <c r="H80" s="2"/>
      <c r="I80" s="2"/>
      <c r="J80" s="2"/>
      <c r="K80" s="2"/>
      <c r="L80" s="2"/>
      <c r="M80" s="2"/>
      <c r="N80" s="2"/>
      <c r="O80" s="2"/>
      <c r="R80" s="2"/>
    </row>
    <row r="81" spans="1:18" ht="12.75">
      <c r="A81" s="2"/>
      <c r="B81" s="3"/>
      <c r="C81" s="3"/>
      <c r="D81" s="2"/>
      <c r="E81" s="3"/>
      <c r="F81" s="2"/>
      <c r="G81" s="2"/>
      <c r="H81" s="2"/>
      <c r="I81" s="2"/>
      <c r="J81" s="2"/>
      <c r="K81" s="2"/>
      <c r="L81" s="2"/>
      <c r="M81" s="2"/>
      <c r="N81" s="2"/>
      <c r="O81" s="2"/>
      <c r="R81" s="2"/>
    </row>
    <row r="82" spans="1:18" ht="12.75">
      <c r="A82" s="2"/>
      <c r="B82" s="3"/>
      <c r="C82" s="3"/>
      <c r="D82" s="2"/>
      <c r="E82" s="3"/>
      <c r="F82" s="2"/>
      <c r="G82" s="2"/>
      <c r="H82" s="2"/>
      <c r="I82" s="2"/>
      <c r="J82" s="2"/>
      <c r="K82" s="2"/>
      <c r="L82" s="2"/>
      <c r="M82" s="2"/>
      <c r="N82" s="2"/>
      <c r="O82" s="2"/>
      <c r="R82" s="2"/>
    </row>
    <row r="83" spans="1:18" ht="12.75">
      <c r="A83" s="2"/>
      <c r="B83" s="3"/>
      <c r="C83" s="3"/>
      <c r="D83" s="2"/>
      <c r="E83" s="3"/>
      <c r="F83" s="2"/>
      <c r="G83" s="2"/>
      <c r="H83" s="2"/>
      <c r="I83" s="2"/>
      <c r="J83" s="2"/>
      <c r="K83" s="2"/>
      <c r="L83" s="2"/>
      <c r="M83" s="2"/>
      <c r="N83" s="2"/>
      <c r="O83" s="2"/>
      <c r="R83" s="2"/>
    </row>
    <row r="84" spans="1:18" ht="12.75">
      <c r="A84" s="2"/>
      <c r="B84" s="3"/>
      <c r="C84" s="3"/>
      <c r="D84" s="2"/>
      <c r="E84" s="3"/>
      <c r="F84" s="2"/>
      <c r="G84" s="2"/>
      <c r="H84" s="2"/>
      <c r="I84" s="2"/>
      <c r="J84" s="2"/>
      <c r="K84" s="2"/>
      <c r="L84" s="2"/>
      <c r="M84" s="2"/>
      <c r="N84" s="2"/>
      <c r="O84" s="2"/>
      <c r="R84" s="2"/>
    </row>
    <row r="85" spans="1:18" ht="12.75">
      <c r="A85" s="2"/>
      <c r="B85" s="3"/>
      <c r="C85" s="3"/>
      <c r="D85" s="2"/>
      <c r="E85" s="3"/>
      <c r="F85" s="2"/>
      <c r="G85" s="2"/>
      <c r="H85" s="2"/>
      <c r="I85" s="2"/>
      <c r="J85" s="2"/>
      <c r="K85" s="2"/>
      <c r="L85" s="2"/>
      <c r="M85" s="2"/>
      <c r="N85" s="2"/>
      <c r="O85" s="2"/>
      <c r="R85" s="2"/>
    </row>
    <row r="86" spans="1:18" ht="12.75">
      <c r="A86" s="2"/>
      <c r="B86" s="3"/>
      <c r="C86" s="3"/>
      <c r="D86" s="2"/>
      <c r="E86" s="3"/>
      <c r="F86" s="2"/>
      <c r="G86" s="2"/>
      <c r="H86" s="2"/>
      <c r="I86" s="2"/>
      <c r="J86" s="2"/>
      <c r="K86" s="2"/>
      <c r="L86" s="2"/>
      <c r="M86" s="2"/>
      <c r="N86" s="2"/>
      <c r="O86" s="2"/>
      <c r="R86" s="2"/>
    </row>
    <row r="87" spans="1:18" ht="12.75">
      <c r="A87" s="2"/>
      <c r="B87" s="3"/>
      <c r="C87" s="3"/>
      <c r="D87" s="2"/>
      <c r="E87" s="3"/>
      <c r="F87" s="2"/>
      <c r="G87" s="2"/>
      <c r="H87" s="2"/>
      <c r="I87" s="2"/>
      <c r="J87" s="2"/>
      <c r="K87" s="2"/>
      <c r="L87" s="2"/>
      <c r="M87" s="2"/>
      <c r="N87" s="2"/>
      <c r="O87" s="2"/>
      <c r="R87" s="2"/>
    </row>
    <row r="88" spans="1:18" ht="12.75">
      <c r="A88" s="2"/>
      <c r="B88" s="3"/>
      <c r="C88" s="3"/>
      <c r="D88" s="2"/>
      <c r="E88" s="3"/>
      <c r="F88" s="2"/>
      <c r="G88" s="2"/>
      <c r="H88" s="2"/>
      <c r="I88" s="2"/>
      <c r="J88" s="2"/>
      <c r="K88" s="2"/>
      <c r="L88" s="2"/>
      <c r="M88" s="2"/>
      <c r="N88" s="2"/>
      <c r="O88" s="2"/>
      <c r="R88" s="2"/>
    </row>
    <row r="89" spans="1:18" ht="12.75">
      <c r="A89" s="2"/>
      <c r="B89" s="3"/>
      <c r="C89" s="3"/>
      <c r="D89" s="2"/>
      <c r="E89" s="3"/>
      <c r="F89" s="2"/>
      <c r="G89" s="2"/>
      <c r="H89" s="2"/>
      <c r="I89" s="2"/>
      <c r="J89" s="2"/>
      <c r="K89" s="2"/>
      <c r="L89" s="2"/>
      <c r="M89" s="2"/>
      <c r="N89" s="2"/>
      <c r="O89" s="2"/>
      <c r="R89" s="2"/>
    </row>
    <row r="90" spans="1:18" ht="12.75">
      <c r="A90" s="2"/>
      <c r="B90" s="3"/>
      <c r="C90" s="3"/>
      <c r="D90" s="2"/>
      <c r="E90" s="3"/>
      <c r="F90" s="2"/>
      <c r="G90" s="2"/>
      <c r="H90" s="2"/>
      <c r="I90" s="2"/>
      <c r="J90" s="2"/>
      <c r="K90" s="2"/>
      <c r="L90" s="2"/>
      <c r="M90" s="2"/>
      <c r="N90" s="2"/>
      <c r="O90" s="2"/>
      <c r="R90" s="2"/>
    </row>
    <row r="91" spans="1:18" ht="12.75">
      <c r="A91" s="2"/>
      <c r="B91" s="3"/>
      <c r="C91" s="3"/>
      <c r="D91" s="2"/>
      <c r="E91" s="3"/>
      <c r="F91" s="2"/>
      <c r="G91" s="2"/>
      <c r="H91" s="2"/>
      <c r="I91" s="2"/>
      <c r="J91" s="2"/>
      <c r="K91" s="2"/>
      <c r="L91" s="2"/>
      <c r="M91" s="2"/>
      <c r="N91" s="2"/>
      <c r="O91" s="2"/>
      <c r="R91" s="2"/>
    </row>
    <row r="92" spans="1:18" ht="12.75">
      <c r="A92" s="2"/>
      <c r="B92" s="3"/>
      <c r="C92" s="3"/>
      <c r="D92" s="2"/>
      <c r="E92" s="3"/>
      <c r="F92" s="2"/>
      <c r="G92" s="2"/>
      <c r="H92" s="2"/>
      <c r="I92" s="2"/>
      <c r="J92" s="2"/>
      <c r="K92" s="2"/>
      <c r="L92" s="2"/>
      <c r="M92" s="2"/>
      <c r="N92" s="2"/>
      <c r="O92" s="2"/>
      <c r="R92" s="2"/>
    </row>
    <row r="93" spans="1:18" ht="12.75">
      <c r="A93" s="2"/>
      <c r="B93" s="3"/>
      <c r="C93" s="3"/>
      <c r="D93" s="2"/>
      <c r="E93" s="3"/>
      <c r="F93" s="2"/>
      <c r="G93" s="2"/>
      <c r="H93" s="2"/>
      <c r="I93" s="2"/>
      <c r="J93" s="2"/>
      <c r="K93" s="2"/>
      <c r="L93" s="2"/>
      <c r="M93" s="2"/>
      <c r="N93" s="2"/>
      <c r="O93" s="2"/>
      <c r="R93" s="2"/>
    </row>
    <row r="94" spans="1:18" ht="12.75">
      <c r="A94" s="2"/>
      <c r="B94" s="3"/>
      <c r="C94" s="3"/>
      <c r="D94" s="2"/>
      <c r="E94" s="3"/>
      <c r="F94" s="2"/>
      <c r="G94" s="2"/>
      <c r="H94" s="2"/>
      <c r="I94" s="2"/>
      <c r="J94" s="2"/>
      <c r="K94" s="2"/>
      <c r="L94" s="2"/>
      <c r="M94" s="2"/>
      <c r="N94" s="2"/>
      <c r="O94" s="2"/>
      <c r="R94" s="2"/>
    </row>
    <row r="95" spans="1:18" ht="12.75">
      <c r="A95" s="2"/>
      <c r="B95" s="3"/>
      <c r="C95" s="3"/>
      <c r="D95" s="2"/>
      <c r="E95" s="3"/>
      <c r="F95" s="2"/>
      <c r="G95" s="2"/>
      <c r="H95" s="2"/>
      <c r="I95" s="2"/>
      <c r="J95" s="2"/>
      <c r="K95" s="2"/>
      <c r="L95" s="2"/>
      <c r="M95" s="2"/>
      <c r="N95" s="2"/>
      <c r="O95" s="2"/>
      <c r="R95" s="2"/>
    </row>
    <row r="96" spans="1:18" ht="12.75">
      <c r="A96" s="2"/>
      <c r="B96" s="3"/>
      <c r="C96" s="3"/>
      <c r="D96" s="2"/>
      <c r="E96" s="3"/>
      <c r="F96" s="2"/>
      <c r="G96" s="2"/>
      <c r="H96" s="2"/>
      <c r="I96" s="2"/>
      <c r="J96" s="2"/>
      <c r="K96" s="2"/>
      <c r="L96" s="2"/>
      <c r="M96" s="2"/>
      <c r="N96" s="2"/>
      <c r="O96" s="2"/>
      <c r="R96" s="2"/>
    </row>
    <row r="97" spans="1:18" ht="12.75">
      <c r="A97" s="2"/>
      <c r="B97" s="3"/>
      <c r="C97" s="3"/>
      <c r="D97" s="2"/>
      <c r="E97" s="3"/>
      <c r="F97" s="2"/>
      <c r="G97" s="2"/>
      <c r="H97" s="2"/>
      <c r="I97" s="2"/>
      <c r="J97" s="2"/>
      <c r="K97" s="2"/>
      <c r="L97" s="2"/>
      <c r="M97" s="2"/>
      <c r="N97" s="2"/>
      <c r="O97" s="2"/>
      <c r="R97" s="2"/>
    </row>
    <row r="98" spans="1:18" ht="12.75">
      <c r="A98" s="2"/>
      <c r="B98" s="3"/>
      <c r="C98" s="3"/>
      <c r="D98" s="2"/>
      <c r="E98" s="3"/>
      <c r="F98" s="2"/>
      <c r="G98" s="2"/>
      <c r="H98" s="2"/>
      <c r="I98" s="2"/>
      <c r="J98" s="2"/>
      <c r="K98" s="2"/>
      <c r="L98" s="2"/>
      <c r="M98" s="2"/>
      <c r="N98" s="2"/>
      <c r="O98" s="2"/>
      <c r="R98" s="2"/>
    </row>
    <row r="99" spans="1:18" ht="12.75">
      <c r="A99" s="2"/>
      <c r="B99" s="3"/>
      <c r="C99" s="3"/>
      <c r="D99" s="2"/>
      <c r="E99" s="3"/>
      <c r="F99" s="2"/>
      <c r="G99" s="2"/>
      <c r="H99" s="2"/>
      <c r="I99" s="2"/>
      <c r="J99" s="2"/>
      <c r="K99" s="2"/>
      <c r="L99" s="2"/>
      <c r="M99" s="2"/>
      <c r="N99" s="2"/>
      <c r="O99" s="2"/>
      <c r="R99" s="2"/>
    </row>
    <row r="100" spans="1:18" ht="12.75">
      <c r="A100" s="2"/>
      <c r="B100" s="3"/>
      <c r="C100" s="3"/>
      <c r="D100" s="2"/>
      <c r="E100" s="3"/>
      <c r="F100" s="2"/>
      <c r="G100" s="2"/>
      <c r="H100" s="2"/>
      <c r="I100" s="2"/>
      <c r="J100" s="2"/>
      <c r="K100" s="2"/>
      <c r="L100" s="2"/>
      <c r="M100" s="2"/>
      <c r="N100" s="2"/>
      <c r="O100" s="2"/>
      <c r="R100" s="2"/>
    </row>
    <row r="101" spans="1:18" ht="12.75">
      <c r="A101" s="2"/>
      <c r="B101" s="3"/>
      <c r="C101" s="3"/>
      <c r="D101" s="2"/>
      <c r="E101" s="3"/>
      <c r="F101" s="2"/>
      <c r="G101" s="2"/>
      <c r="H101" s="2"/>
      <c r="I101" s="2"/>
      <c r="J101" s="2"/>
      <c r="K101" s="2"/>
      <c r="L101" s="2"/>
      <c r="M101" s="2"/>
      <c r="N101" s="2"/>
      <c r="O101" s="2"/>
      <c r="R101" s="2"/>
    </row>
    <row r="102" spans="1:18" ht="12.75">
      <c r="A102" s="2"/>
      <c r="B102" s="3"/>
      <c r="C102" s="3"/>
      <c r="D102" s="2"/>
      <c r="E102" s="3"/>
      <c r="F102" s="2"/>
      <c r="G102" s="2"/>
      <c r="H102" s="2"/>
      <c r="I102" s="2"/>
      <c r="J102" s="2"/>
      <c r="K102" s="2"/>
      <c r="L102" s="2"/>
      <c r="M102" s="2"/>
      <c r="N102" s="2"/>
      <c r="O102" s="2"/>
      <c r="R102" s="2"/>
    </row>
    <row r="103" spans="1:18" ht="12.75">
      <c r="A103" s="2"/>
      <c r="B103" s="3"/>
      <c r="C103" s="3"/>
      <c r="D103" s="2"/>
      <c r="E103" s="3"/>
      <c r="F103" s="2"/>
      <c r="G103" s="2"/>
      <c r="H103" s="2"/>
      <c r="I103" s="2"/>
      <c r="J103" s="2"/>
      <c r="K103" s="2"/>
      <c r="L103" s="2"/>
      <c r="M103" s="2"/>
      <c r="N103" s="2"/>
      <c r="O103" s="2"/>
      <c r="R103" s="2"/>
    </row>
    <row r="104" spans="1:18" ht="12.75">
      <c r="A104" s="2"/>
      <c r="B104" s="3"/>
      <c r="C104" s="3"/>
      <c r="D104" s="2"/>
      <c r="E104" s="3"/>
      <c r="F104" s="2"/>
      <c r="G104" s="2"/>
      <c r="H104" s="2"/>
      <c r="I104" s="2"/>
      <c r="J104" s="2"/>
      <c r="K104" s="2"/>
      <c r="L104" s="2"/>
      <c r="M104" s="2"/>
      <c r="N104" s="2"/>
      <c r="O104" s="2"/>
      <c r="R104" s="2"/>
    </row>
    <row r="105" spans="1:18" ht="12.75">
      <c r="A105" s="2"/>
      <c r="B105" s="3"/>
      <c r="C105" s="3"/>
      <c r="D105" s="2"/>
      <c r="E105" s="3"/>
      <c r="F105" s="2"/>
      <c r="G105" s="2"/>
      <c r="H105" s="2"/>
      <c r="I105" s="2"/>
      <c r="J105" s="2"/>
      <c r="K105" s="2"/>
      <c r="L105" s="2"/>
      <c r="M105" s="2"/>
      <c r="N105" s="2"/>
      <c r="O105" s="2"/>
      <c r="R105" s="2"/>
    </row>
    <row r="106" spans="1:18" ht="12.75">
      <c r="A106" s="2"/>
      <c r="B106" s="3"/>
      <c r="C106" s="3"/>
      <c r="D106" s="2"/>
      <c r="E106" s="3"/>
      <c r="F106" s="2"/>
      <c r="G106" s="2"/>
      <c r="H106" s="2"/>
      <c r="I106" s="2"/>
      <c r="J106" s="2"/>
      <c r="K106" s="2"/>
      <c r="L106" s="2"/>
      <c r="M106" s="2"/>
      <c r="N106" s="2"/>
      <c r="O106" s="2"/>
      <c r="R106" s="2"/>
    </row>
    <row r="107" spans="1:18" ht="12.75">
      <c r="A107" s="2"/>
      <c r="B107" s="3"/>
      <c r="C107" s="3"/>
      <c r="D107" s="2"/>
      <c r="E107" s="3"/>
      <c r="F107" s="2"/>
      <c r="G107" s="2"/>
      <c r="H107" s="2"/>
      <c r="I107" s="2"/>
      <c r="J107" s="2"/>
      <c r="K107" s="2"/>
      <c r="L107" s="2"/>
      <c r="M107" s="2"/>
      <c r="N107" s="2"/>
      <c r="O107" s="2"/>
      <c r="R107" s="2"/>
    </row>
    <row r="108" spans="1:18" ht="12.75">
      <c r="A108" s="2"/>
      <c r="B108" s="3"/>
      <c r="C108" s="3"/>
      <c r="D108" s="2"/>
      <c r="E108" s="3"/>
      <c r="F108" s="2"/>
      <c r="G108" s="2"/>
      <c r="H108" s="2"/>
      <c r="I108" s="2"/>
      <c r="J108" s="2"/>
      <c r="K108" s="2"/>
      <c r="L108" s="2"/>
      <c r="M108" s="2"/>
      <c r="N108" s="2"/>
      <c r="O108" s="2"/>
      <c r="R108" s="2"/>
    </row>
    <row r="109" spans="1:18" ht="12.75">
      <c r="A109" s="2"/>
      <c r="B109" s="3"/>
      <c r="C109" s="3"/>
      <c r="D109" s="2"/>
      <c r="E109" s="3"/>
      <c r="F109" s="2"/>
      <c r="G109" s="2"/>
      <c r="H109" s="2"/>
      <c r="I109" s="2"/>
      <c r="J109" s="2"/>
      <c r="K109" s="2"/>
      <c r="L109" s="2"/>
      <c r="M109" s="2"/>
      <c r="N109" s="2"/>
      <c r="O109" s="2"/>
      <c r="R109" s="2"/>
    </row>
    <row r="110" spans="1:18" ht="12.75">
      <c r="A110" s="2"/>
      <c r="B110" s="3"/>
      <c r="C110" s="3"/>
      <c r="D110" s="2"/>
      <c r="E110" s="3"/>
      <c r="F110" s="2"/>
      <c r="G110" s="2"/>
      <c r="H110" s="2"/>
      <c r="I110" s="2"/>
      <c r="J110" s="2"/>
      <c r="K110" s="2"/>
      <c r="L110" s="2"/>
      <c r="M110" s="2"/>
      <c r="N110" s="2"/>
      <c r="O110" s="2"/>
      <c r="R110" s="2"/>
    </row>
    <row r="111" spans="1:18" ht="12.75">
      <c r="A111" s="2"/>
      <c r="B111" s="3"/>
      <c r="C111" s="3"/>
      <c r="D111" s="2"/>
      <c r="E111" s="3"/>
      <c r="F111" s="2"/>
      <c r="G111" s="2"/>
      <c r="H111" s="2"/>
      <c r="I111" s="2"/>
      <c r="J111" s="2"/>
      <c r="K111" s="2"/>
      <c r="L111" s="2"/>
      <c r="M111" s="2"/>
      <c r="N111" s="2"/>
      <c r="O111" s="2"/>
      <c r="R111" s="2"/>
    </row>
    <row r="112" spans="1:18" ht="12.75">
      <c r="A112" s="2"/>
      <c r="B112" s="3"/>
      <c r="C112" s="3"/>
      <c r="D112" s="2"/>
      <c r="E112" s="3"/>
      <c r="F112" s="2"/>
      <c r="G112" s="2"/>
      <c r="H112" s="2"/>
      <c r="I112" s="2"/>
      <c r="J112" s="2"/>
      <c r="K112" s="2"/>
      <c r="L112" s="2"/>
      <c r="M112" s="2"/>
      <c r="N112" s="2"/>
      <c r="O112" s="2"/>
      <c r="R112" s="2"/>
    </row>
    <row r="113" spans="1:18" ht="12.75">
      <c r="A113" s="2"/>
      <c r="B113" s="3"/>
      <c r="C113" s="3"/>
      <c r="D113" s="2"/>
      <c r="E113" s="3"/>
      <c r="F113" s="2"/>
      <c r="G113" s="2"/>
      <c r="H113" s="2"/>
      <c r="I113" s="2"/>
      <c r="J113" s="2"/>
      <c r="K113" s="2"/>
      <c r="L113" s="2"/>
      <c r="M113" s="2"/>
      <c r="N113" s="2"/>
      <c r="O113" s="2"/>
      <c r="R113" s="2"/>
    </row>
    <row r="114" spans="1:18" ht="12.75">
      <c r="A114" s="2"/>
      <c r="B114" s="3"/>
      <c r="C114" s="3"/>
      <c r="D114" s="2"/>
      <c r="E114" s="3"/>
      <c r="F114" s="2"/>
      <c r="G114" s="2"/>
      <c r="H114" s="2"/>
      <c r="I114" s="2"/>
      <c r="J114" s="2"/>
      <c r="K114" s="2"/>
      <c r="L114" s="2"/>
      <c r="M114" s="2"/>
      <c r="N114" s="2"/>
      <c r="O114" s="2"/>
      <c r="R114" s="2"/>
    </row>
    <row r="115" spans="1:18" ht="12.75">
      <c r="A115" s="2"/>
      <c r="B115" s="3"/>
      <c r="C115" s="3"/>
      <c r="D115" s="2"/>
      <c r="E115" s="3"/>
      <c r="F115" s="2"/>
      <c r="G115" s="2"/>
      <c r="H115" s="2"/>
      <c r="I115" s="2"/>
      <c r="J115" s="2"/>
      <c r="K115" s="2"/>
      <c r="L115" s="2"/>
      <c r="M115" s="2"/>
      <c r="N115" s="2"/>
      <c r="O115" s="2"/>
      <c r="R115" s="2"/>
    </row>
    <row r="116" spans="1:18" ht="12.75">
      <c r="A116" s="2"/>
      <c r="B116" s="3"/>
      <c r="C116" s="3"/>
      <c r="D116" s="2"/>
      <c r="E116" s="3"/>
      <c r="F116" s="2"/>
      <c r="G116" s="2"/>
      <c r="H116" s="2"/>
      <c r="I116" s="2"/>
      <c r="J116" s="2"/>
      <c r="K116" s="2"/>
      <c r="L116" s="2"/>
      <c r="M116" s="2"/>
      <c r="N116" s="2"/>
      <c r="O116" s="2"/>
      <c r="R116" s="2"/>
    </row>
    <row r="117" spans="1:18" ht="12.75">
      <c r="A117" s="2"/>
      <c r="B117" s="3"/>
      <c r="C117" s="3"/>
      <c r="D117" s="2"/>
      <c r="E117" s="3"/>
      <c r="F117" s="2"/>
      <c r="G117" s="2"/>
      <c r="H117" s="2"/>
      <c r="I117" s="2"/>
      <c r="J117" s="2"/>
      <c r="K117" s="2"/>
      <c r="L117" s="2"/>
      <c r="M117" s="2"/>
      <c r="N117" s="2"/>
      <c r="O117" s="2"/>
      <c r="R117" s="2"/>
    </row>
    <row r="118" spans="1:18" ht="12.75">
      <c r="A118" s="2"/>
      <c r="B118" s="3"/>
      <c r="C118" s="3"/>
      <c r="D118" s="2"/>
      <c r="E118" s="3"/>
      <c r="F118" s="2"/>
      <c r="G118" s="2"/>
      <c r="H118" s="2"/>
      <c r="I118" s="2"/>
      <c r="J118" s="2"/>
      <c r="K118" s="2"/>
      <c r="L118" s="2"/>
      <c r="M118" s="2"/>
      <c r="N118" s="2"/>
      <c r="O118" s="2"/>
      <c r="R118" s="2"/>
    </row>
    <row r="119" spans="1:18" ht="12.75">
      <c r="A119" s="2"/>
      <c r="B119" s="3"/>
      <c r="C119" s="3"/>
      <c r="D119" s="2"/>
      <c r="E119" s="3"/>
      <c r="F119" s="2"/>
      <c r="G119" s="2"/>
      <c r="H119" s="2"/>
      <c r="I119" s="2"/>
      <c r="J119" s="2"/>
      <c r="K119" s="2"/>
      <c r="L119" s="2"/>
      <c r="M119" s="2"/>
      <c r="N119" s="2"/>
      <c r="O119" s="2"/>
      <c r="R119" s="2"/>
    </row>
    <row r="120" spans="1:18" ht="12.75">
      <c r="A120" s="2"/>
      <c r="B120" s="3"/>
      <c r="C120" s="3"/>
      <c r="D120" s="2"/>
      <c r="E120" s="3"/>
      <c r="F120" s="2"/>
      <c r="G120" s="2"/>
      <c r="H120" s="2"/>
      <c r="I120" s="2"/>
      <c r="J120" s="2"/>
      <c r="K120" s="2"/>
      <c r="L120" s="2"/>
      <c r="M120" s="2"/>
      <c r="N120" s="2"/>
      <c r="O120" s="2"/>
      <c r="R120" s="2"/>
    </row>
    <row r="121" spans="1:18" ht="12.75">
      <c r="A121" s="2"/>
      <c r="B121" s="3"/>
      <c r="C121" s="3"/>
      <c r="D121" s="2"/>
      <c r="E121" s="3"/>
      <c r="F121" s="2"/>
      <c r="G121" s="2"/>
      <c r="H121" s="2"/>
      <c r="I121" s="2"/>
      <c r="J121" s="2"/>
      <c r="K121" s="2"/>
      <c r="L121" s="2"/>
      <c r="M121" s="2"/>
      <c r="N121" s="2"/>
      <c r="O121" s="2"/>
      <c r="R121" s="2"/>
    </row>
    <row r="122" spans="1:18" ht="12.75">
      <c r="A122" s="2"/>
      <c r="B122" s="3"/>
      <c r="C122" s="3"/>
      <c r="D122" s="2"/>
      <c r="E122" s="3"/>
      <c r="F122" s="2"/>
      <c r="G122" s="2"/>
      <c r="H122" s="2"/>
      <c r="I122" s="2"/>
      <c r="J122" s="2"/>
      <c r="K122" s="2"/>
      <c r="L122" s="2"/>
      <c r="M122" s="2"/>
      <c r="N122" s="2"/>
      <c r="O122" s="2"/>
      <c r="R122" s="2"/>
    </row>
    <row r="123" spans="1:18" ht="12.75">
      <c r="A123" s="2"/>
      <c r="B123" s="3"/>
      <c r="C123" s="3"/>
      <c r="D123" s="2"/>
      <c r="E123" s="3"/>
      <c r="F123" s="2"/>
      <c r="G123" s="2"/>
      <c r="H123" s="2"/>
      <c r="I123" s="2"/>
      <c r="J123" s="2"/>
      <c r="K123" s="2"/>
      <c r="L123" s="2"/>
      <c r="M123" s="2"/>
      <c r="N123" s="2"/>
      <c r="O123" s="2"/>
      <c r="R123" s="2"/>
    </row>
    <row r="124" spans="1:18" ht="12.75">
      <c r="A124" s="2"/>
      <c r="B124" s="3"/>
      <c r="C124" s="3"/>
      <c r="D124" s="2"/>
      <c r="E124" s="3"/>
      <c r="F124" s="2"/>
      <c r="G124" s="2"/>
      <c r="H124" s="2"/>
      <c r="I124" s="2"/>
      <c r="J124" s="2"/>
      <c r="K124" s="2"/>
      <c r="L124" s="2"/>
      <c r="M124" s="2"/>
      <c r="N124" s="2"/>
      <c r="O124" s="2"/>
      <c r="R124" s="2"/>
    </row>
    <row r="125" spans="1:18" ht="12.75">
      <c r="A125" s="2"/>
      <c r="B125" s="3"/>
      <c r="C125" s="3"/>
      <c r="D125" s="2"/>
      <c r="E125" s="3"/>
      <c r="F125" s="2"/>
      <c r="G125" s="2"/>
      <c r="H125" s="2"/>
      <c r="I125" s="2"/>
      <c r="J125" s="2"/>
      <c r="K125" s="2"/>
      <c r="L125" s="2"/>
      <c r="M125" s="2"/>
      <c r="N125" s="2"/>
      <c r="O125" s="2"/>
      <c r="R125" s="2"/>
    </row>
    <row r="126" spans="1:18" ht="12.75">
      <c r="A126" s="2"/>
      <c r="B126" s="3"/>
      <c r="C126" s="3"/>
      <c r="D126" s="2"/>
      <c r="E126" s="3"/>
      <c r="F126" s="2"/>
      <c r="G126" s="2"/>
      <c r="H126" s="2"/>
      <c r="I126" s="2"/>
      <c r="J126" s="2"/>
      <c r="K126" s="2"/>
      <c r="L126" s="2"/>
      <c r="M126" s="2"/>
      <c r="N126" s="2"/>
      <c r="O126" s="2"/>
      <c r="R126" s="2"/>
    </row>
    <row r="127" spans="1:18" ht="12.75">
      <c r="A127" s="2"/>
      <c r="B127" s="3"/>
      <c r="C127" s="3"/>
      <c r="D127" s="2"/>
      <c r="E127" s="3"/>
      <c r="F127" s="2"/>
      <c r="G127" s="2"/>
      <c r="H127" s="2"/>
      <c r="I127" s="2"/>
      <c r="J127" s="2"/>
      <c r="K127" s="2"/>
      <c r="L127" s="2"/>
      <c r="M127" s="2"/>
      <c r="N127" s="2"/>
      <c r="O127" s="2"/>
      <c r="R127" s="2"/>
    </row>
    <row r="128" spans="1:18" ht="12.75">
      <c r="A128" s="2"/>
      <c r="B128" s="3"/>
      <c r="C128" s="3"/>
      <c r="D128" s="2"/>
      <c r="E128" s="3"/>
      <c r="F128" s="2"/>
      <c r="G128" s="2"/>
      <c r="H128" s="2"/>
      <c r="I128" s="2"/>
      <c r="J128" s="2"/>
      <c r="K128" s="2"/>
      <c r="L128" s="2"/>
      <c r="M128" s="2"/>
      <c r="N128" s="2"/>
      <c r="O128" s="2"/>
      <c r="R128" s="2"/>
    </row>
    <row r="129" spans="1:18" ht="12.75">
      <c r="A129" s="2"/>
      <c r="B129" s="3"/>
      <c r="C129" s="3"/>
      <c r="D129" s="2"/>
      <c r="E129" s="3"/>
      <c r="F129" s="2"/>
      <c r="G129" s="2"/>
      <c r="H129" s="2"/>
      <c r="I129" s="2"/>
      <c r="J129" s="2"/>
      <c r="K129" s="2"/>
      <c r="L129" s="2"/>
      <c r="M129" s="2"/>
      <c r="N129" s="2"/>
      <c r="O129" s="2"/>
      <c r="R129" s="2"/>
    </row>
    <row r="130" spans="1:18" ht="12.75">
      <c r="A130" s="2"/>
      <c r="B130" s="3"/>
      <c r="C130" s="3"/>
      <c r="D130" s="2"/>
      <c r="E130" s="3"/>
      <c r="F130" s="2"/>
      <c r="G130" s="2"/>
      <c r="H130" s="2"/>
      <c r="I130" s="2"/>
      <c r="J130" s="2"/>
      <c r="K130" s="2"/>
      <c r="L130" s="2"/>
      <c r="M130" s="2"/>
      <c r="N130" s="2"/>
      <c r="O130" s="2"/>
      <c r="R130" s="2"/>
    </row>
    <row r="131" spans="1:18" ht="12.75">
      <c r="A131" s="2"/>
      <c r="B131" s="3"/>
      <c r="C131" s="3"/>
      <c r="D131" s="2"/>
      <c r="E131" s="3"/>
      <c r="F131" s="2"/>
      <c r="G131" s="2"/>
      <c r="H131" s="2"/>
      <c r="I131" s="2"/>
      <c r="J131" s="2"/>
      <c r="K131" s="2"/>
      <c r="L131" s="2"/>
      <c r="M131" s="2"/>
      <c r="N131" s="2"/>
      <c r="O131" s="2"/>
      <c r="R131" s="2"/>
    </row>
    <row r="132" spans="1:18" ht="12.75">
      <c r="A132" s="2"/>
      <c r="B132" s="3"/>
      <c r="C132" s="3"/>
      <c r="D132" s="2"/>
      <c r="E132" s="3"/>
      <c r="F132" s="2"/>
      <c r="G132" s="2"/>
      <c r="H132" s="2"/>
      <c r="I132" s="2"/>
      <c r="J132" s="2"/>
      <c r="K132" s="2"/>
      <c r="L132" s="2"/>
      <c r="M132" s="2"/>
      <c r="N132" s="2"/>
      <c r="O132" s="2"/>
      <c r="R132" s="2"/>
    </row>
    <row r="133" spans="1:18" ht="12.75">
      <c r="A133" s="2"/>
      <c r="B133" s="3"/>
      <c r="C133" s="3"/>
      <c r="D133" s="2"/>
      <c r="E133" s="3"/>
      <c r="F133" s="2"/>
      <c r="G133" s="2"/>
      <c r="H133" s="2"/>
      <c r="I133" s="2"/>
      <c r="J133" s="2"/>
      <c r="K133" s="2"/>
      <c r="L133" s="2"/>
      <c r="M133" s="2"/>
      <c r="N133" s="2"/>
      <c r="O133" s="2"/>
      <c r="R133" s="2"/>
    </row>
    <row r="134" spans="1:18" ht="12.75">
      <c r="A134" s="2"/>
      <c r="B134" s="3"/>
      <c r="C134" s="3"/>
      <c r="D134" s="2"/>
      <c r="E134" s="3"/>
      <c r="F134" s="2"/>
      <c r="G134" s="2"/>
      <c r="H134" s="2"/>
      <c r="I134" s="2"/>
      <c r="J134" s="2"/>
      <c r="K134" s="2"/>
      <c r="L134" s="2"/>
      <c r="M134" s="2"/>
      <c r="N134" s="2"/>
      <c r="O134" s="2"/>
      <c r="R134" s="2"/>
    </row>
    <row r="135" spans="1:18" ht="12.75">
      <c r="A135" s="2"/>
      <c r="B135" s="3"/>
      <c r="C135" s="3"/>
      <c r="D135" s="2"/>
      <c r="E135" s="3"/>
      <c r="F135" s="2"/>
      <c r="G135" s="2"/>
      <c r="H135" s="2"/>
      <c r="I135" s="2"/>
      <c r="J135" s="2"/>
      <c r="K135" s="2"/>
      <c r="L135" s="2"/>
      <c r="M135" s="2"/>
      <c r="N135" s="2"/>
      <c r="O135" s="2"/>
      <c r="R135" s="2"/>
    </row>
    <row r="136" spans="1:18" ht="12.75">
      <c r="A136" s="2"/>
      <c r="B136" s="3"/>
      <c r="C136" s="3"/>
      <c r="D136" s="2"/>
      <c r="E136" s="3"/>
      <c r="F136" s="2"/>
      <c r="G136" s="2"/>
      <c r="H136" s="2"/>
      <c r="I136" s="2"/>
      <c r="J136" s="2"/>
      <c r="K136" s="2"/>
      <c r="L136" s="2"/>
      <c r="M136" s="2"/>
      <c r="N136" s="2"/>
      <c r="O136" s="2"/>
      <c r="R136" s="2"/>
    </row>
    <row r="137" spans="1:18" ht="12.75">
      <c r="A137" s="2"/>
      <c r="B137" s="3"/>
      <c r="C137" s="3"/>
      <c r="D137" s="2"/>
      <c r="E137" s="3"/>
      <c r="F137" s="2"/>
      <c r="G137" s="2"/>
      <c r="H137" s="2"/>
      <c r="I137" s="2"/>
      <c r="J137" s="2"/>
      <c r="K137" s="2"/>
      <c r="L137" s="2"/>
      <c r="M137" s="2"/>
      <c r="N137" s="2"/>
      <c r="O137" s="2"/>
      <c r="R137" s="2"/>
    </row>
    <row r="138" spans="1:18" ht="12.75">
      <c r="A138" s="2"/>
      <c r="B138" s="3"/>
      <c r="C138" s="3"/>
      <c r="D138" s="2"/>
      <c r="E138" s="3"/>
      <c r="F138" s="2"/>
      <c r="G138" s="2"/>
      <c r="H138" s="2"/>
      <c r="I138" s="2"/>
      <c r="J138" s="2"/>
      <c r="K138" s="2"/>
      <c r="L138" s="2"/>
      <c r="M138" s="2"/>
      <c r="N138" s="2"/>
      <c r="O138" s="2"/>
      <c r="R138" s="2"/>
    </row>
    <row r="139" spans="1:18" ht="12.75">
      <c r="A139" s="2"/>
      <c r="B139" s="3"/>
      <c r="C139" s="3"/>
      <c r="D139" s="2"/>
      <c r="E139" s="3"/>
      <c r="F139" s="2"/>
      <c r="G139" s="2"/>
      <c r="H139" s="2"/>
      <c r="I139" s="2"/>
      <c r="J139" s="2"/>
      <c r="K139" s="2"/>
      <c r="L139" s="2"/>
      <c r="M139" s="2"/>
      <c r="N139" s="2"/>
      <c r="O139" s="2"/>
      <c r="R139" s="2"/>
    </row>
    <row r="140" spans="1:18" ht="12.75">
      <c r="A140" s="2"/>
      <c r="B140" s="3"/>
      <c r="C140" s="3"/>
      <c r="D140" s="2"/>
      <c r="E140" s="3"/>
      <c r="F140" s="2"/>
      <c r="G140" s="2"/>
      <c r="H140" s="2"/>
      <c r="I140" s="2"/>
      <c r="J140" s="2"/>
      <c r="K140" s="2"/>
      <c r="L140" s="2"/>
      <c r="M140" s="2"/>
      <c r="N140" s="2"/>
      <c r="O140" s="2"/>
      <c r="R140" s="2"/>
    </row>
    <row r="141" spans="1:18" ht="12.75">
      <c r="A141" s="2"/>
      <c r="B141" s="3"/>
      <c r="C141" s="3"/>
      <c r="D141" s="2"/>
      <c r="E141" s="3"/>
      <c r="F141" s="2"/>
      <c r="G141" s="2"/>
      <c r="H141" s="2"/>
      <c r="I141" s="2"/>
      <c r="J141" s="2"/>
      <c r="K141" s="2"/>
      <c r="L141" s="2"/>
      <c r="M141" s="2"/>
      <c r="N141" s="2"/>
      <c r="O141" s="2"/>
      <c r="R141" s="2"/>
    </row>
    <row r="142" spans="1:18" ht="12.75">
      <c r="A142" s="2"/>
      <c r="B142" s="3"/>
      <c r="C142" s="3"/>
      <c r="D142" s="2"/>
      <c r="E142" s="3"/>
      <c r="F142" s="2"/>
      <c r="G142" s="2"/>
      <c r="H142" s="2"/>
      <c r="I142" s="2"/>
      <c r="J142" s="2"/>
      <c r="K142" s="2"/>
      <c r="L142" s="2"/>
      <c r="M142" s="2"/>
      <c r="N142" s="2"/>
      <c r="O142" s="2"/>
      <c r="R142" s="2"/>
    </row>
    <row r="143" spans="1:18" ht="12.75">
      <c r="A143" s="2"/>
      <c r="B143" s="3"/>
      <c r="C143" s="3"/>
      <c r="D143" s="2"/>
      <c r="E143" s="3"/>
      <c r="F143" s="2"/>
      <c r="G143" s="2"/>
      <c r="H143" s="2"/>
      <c r="I143" s="2"/>
      <c r="J143" s="2"/>
      <c r="K143" s="2"/>
      <c r="L143" s="2"/>
      <c r="M143" s="2"/>
      <c r="N143" s="2"/>
      <c r="O143" s="2"/>
      <c r="R143" s="2"/>
    </row>
    <row r="144" spans="1:18" ht="12.75">
      <c r="A144" s="2"/>
      <c r="B144" s="3"/>
      <c r="C144" s="3"/>
      <c r="D144" s="2"/>
      <c r="E144" s="3"/>
      <c r="F144" s="2"/>
      <c r="G144" s="2"/>
      <c r="H144" s="2"/>
      <c r="I144" s="2"/>
      <c r="J144" s="2"/>
      <c r="K144" s="2"/>
      <c r="L144" s="2"/>
      <c r="M144" s="2"/>
      <c r="N144" s="2"/>
      <c r="O144" s="2"/>
      <c r="R144" s="2"/>
    </row>
    <row r="145" spans="1:18" ht="12.75">
      <c r="A145" s="2"/>
      <c r="B145" s="3"/>
      <c r="C145" s="3"/>
      <c r="D145" s="2"/>
      <c r="E145" s="3"/>
      <c r="F145" s="2"/>
      <c r="G145" s="2"/>
      <c r="H145" s="2"/>
      <c r="I145" s="2"/>
      <c r="J145" s="2"/>
      <c r="K145" s="2"/>
      <c r="L145" s="2"/>
      <c r="M145" s="2"/>
      <c r="N145" s="2"/>
      <c r="O145" s="2"/>
      <c r="R145" s="2"/>
    </row>
    <row r="146" spans="1:18" ht="12.75">
      <c r="A146" s="2"/>
      <c r="B146" s="3"/>
      <c r="C146" s="3"/>
      <c r="D146" s="2"/>
      <c r="E146" s="3"/>
      <c r="F146" s="2"/>
      <c r="G146" s="2"/>
      <c r="H146" s="2"/>
      <c r="I146" s="2"/>
      <c r="J146" s="2"/>
      <c r="K146" s="2"/>
      <c r="L146" s="2"/>
      <c r="M146" s="2"/>
      <c r="N146" s="2"/>
      <c r="O146" s="2"/>
      <c r="R146" s="2"/>
    </row>
    <row r="147" spans="1:18" ht="12.75">
      <c r="A147" s="2"/>
      <c r="B147" s="3"/>
      <c r="C147" s="3"/>
      <c r="D147" s="2"/>
      <c r="E147" s="3"/>
      <c r="F147" s="2"/>
      <c r="G147" s="2"/>
      <c r="H147" s="2"/>
      <c r="I147" s="2"/>
      <c r="J147" s="2"/>
      <c r="K147" s="2"/>
      <c r="L147" s="2"/>
      <c r="M147" s="2"/>
      <c r="N147" s="2"/>
      <c r="O147" s="2"/>
      <c r="R147" s="2"/>
    </row>
    <row r="148" spans="1:18" ht="12.75">
      <c r="A148" s="2"/>
      <c r="B148" s="3"/>
      <c r="C148" s="3"/>
      <c r="D148" s="2"/>
      <c r="E148" s="3"/>
      <c r="F148" s="2"/>
      <c r="G148" s="2"/>
      <c r="H148" s="2"/>
      <c r="I148" s="2"/>
      <c r="J148" s="2"/>
      <c r="K148" s="2"/>
      <c r="L148" s="2"/>
      <c r="M148" s="2"/>
      <c r="N148" s="2"/>
      <c r="O148" s="2"/>
      <c r="R148" s="2"/>
    </row>
    <row r="149" spans="1:18" ht="12.75">
      <c r="A149" s="2"/>
      <c r="B149" s="3"/>
      <c r="C149" s="3"/>
      <c r="D149" s="2"/>
      <c r="E149" s="3"/>
      <c r="F149" s="2"/>
      <c r="G149" s="2"/>
      <c r="H149" s="2"/>
      <c r="I149" s="2"/>
      <c r="J149" s="2"/>
      <c r="K149" s="2"/>
      <c r="L149" s="2"/>
      <c r="M149" s="2"/>
      <c r="N149" s="2"/>
      <c r="O149" s="2"/>
      <c r="R149" s="2"/>
    </row>
    <row r="150" spans="1:18" ht="12.75">
      <c r="A150" s="2"/>
      <c r="B150" s="3"/>
      <c r="C150" s="3"/>
      <c r="D150" s="2"/>
      <c r="E150" s="3"/>
      <c r="F150" s="2"/>
      <c r="G150" s="2"/>
      <c r="H150" s="2"/>
      <c r="I150" s="2"/>
      <c r="J150" s="2"/>
      <c r="K150" s="2"/>
      <c r="L150" s="2"/>
      <c r="M150" s="2"/>
      <c r="N150" s="2"/>
      <c r="O150" s="2"/>
      <c r="R150" s="2"/>
    </row>
    <row r="151" spans="1:18" ht="12.75">
      <c r="A151" s="2"/>
      <c r="B151" s="3"/>
      <c r="C151" s="3"/>
      <c r="D151" s="2"/>
      <c r="E151" s="3"/>
      <c r="F151" s="2"/>
      <c r="G151" s="2"/>
      <c r="H151" s="2"/>
      <c r="I151" s="2"/>
      <c r="J151" s="2"/>
      <c r="K151" s="2"/>
      <c r="L151" s="2"/>
      <c r="M151" s="2"/>
      <c r="N151" s="2"/>
      <c r="O151" s="2"/>
      <c r="R151" s="2"/>
    </row>
    <row r="152" spans="1:18" ht="12.75">
      <c r="A152" s="2"/>
      <c r="B152" s="3"/>
      <c r="C152" s="3"/>
      <c r="D152" s="2"/>
      <c r="E152" s="3"/>
      <c r="F152" s="2"/>
      <c r="G152" s="2"/>
      <c r="H152" s="2"/>
      <c r="I152" s="2"/>
      <c r="J152" s="2"/>
      <c r="K152" s="2"/>
      <c r="L152" s="2"/>
      <c r="M152" s="2"/>
      <c r="N152" s="2"/>
      <c r="O152" s="2"/>
      <c r="R152" s="2"/>
    </row>
    <row r="153" spans="1:18" ht="12.75">
      <c r="A153" s="2"/>
      <c r="B153" s="3"/>
      <c r="C153" s="3"/>
      <c r="D153" s="2"/>
      <c r="E153" s="3"/>
      <c r="F153" s="2"/>
      <c r="G153" s="2"/>
      <c r="H153" s="2"/>
      <c r="I153" s="2"/>
      <c r="J153" s="2"/>
      <c r="K153" s="2"/>
      <c r="L153" s="2"/>
      <c r="M153" s="2"/>
      <c r="N153" s="2"/>
      <c r="O153" s="2"/>
      <c r="R153" s="2"/>
    </row>
    <row r="154" spans="1:18" ht="12.75">
      <c r="A154" s="2"/>
      <c r="B154" s="3"/>
      <c r="C154" s="3"/>
      <c r="D154" s="2"/>
      <c r="E154" s="3"/>
      <c r="F154" s="2"/>
      <c r="G154" s="2"/>
      <c r="H154" s="2"/>
      <c r="I154" s="2"/>
      <c r="J154" s="2"/>
      <c r="K154" s="2"/>
      <c r="L154" s="2"/>
      <c r="M154" s="2"/>
      <c r="N154" s="2"/>
      <c r="O154" s="2"/>
      <c r="R154" s="2"/>
    </row>
    <row r="155" spans="1:18" ht="12.75">
      <c r="A155" s="2"/>
      <c r="B155" s="3"/>
      <c r="C155" s="3"/>
      <c r="D155" s="2"/>
      <c r="E155" s="3"/>
      <c r="F155" s="2"/>
      <c r="G155" s="2"/>
      <c r="H155" s="2"/>
      <c r="I155" s="2"/>
      <c r="J155" s="2"/>
      <c r="K155" s="2"/>
      <c r="L155" s="2"/>
      <c r="M155" s="2"/>
      <c r="N155" s="2"/>
      <c r="O155" s="2"/>
      <c r="R155" s="2"/>
    </row>
    <row r="156" spans="1:18" ht="12.75">
      <c r="A156" s="2"/>
      <c r="B156" s="3"/>
      <c r="C156" s="3"/>
      <c r="D156" s="2"/>
      <c r="E156" s="3"/>
      <c r="F156" s="2"/>
      <c r="G156" s="2"/>
      <c r="H156" s="2"/>
      <c r="I156" s="2"/>
      <c r="J156" s="2"/>
      <c r="K156" s="2"/>
      <c r="L156" s="2"/>
      <c r="M156" s="2"/>
      <c r="N156" s="2"/>
      <c r="O156" s="2"/>
      <c r="R156" s="2"/>
    </row>
    <row r="157" spans="1:18" ht="12.75">
      <c r="A157" s="2"/>
      <c r="B157" s="3"/>
      <c r="C157" s="3"/>
      <c r="D157" s="2"/>
      <c r="E157" s="3"/>
      <c r="F157" s="2"/>
      <c r="G157" s="2"/>
      <c r="H157" s="2"/>
      <c r="I157" s="2"/>
      <c r="J157" s="2"/>
      <c r="K157" s="2"/>
      <c r="L157" s="2"/>
      <c r="M157" s="2"/>
      <c r="N157" s="2"/>
      <c r="O157" s="2"/>
      <c r="R157" s="2"/>
    </row>
    <row r="158" spans="1:18" ht="12.75">
      <c r="A158" s="2"/>
      <c r="B158" s="3"/>
      <c r="C158" s="3"/>
      <c r="D158" s="2"/>
      <c r="E158" s="3"/>
      <c r="F158" s="2"/>
      <c r="G158" s="2"/>
      <c r="H158" s="2"/>
      <c r="I158" s="2"/>
      <c r="J158" s="2"/>
      <c r="K158" s="2"/>
      <c r="L158" s="2"/>
      <c r="M158" s="2"/>
      <c r="N158" s="2"/>
      <c r="O158" s="2"/>
      <c r="R158" s="2"/>
    </row>
    <row r="159" spans="1:18" ht="12.75">
      <c r="A159" s="2"/>
      <c r="B159" s="3"/>
      <c r="C159" s="3"/>
      <c r="D159" s="2"/>
      <c r="E159" s="3"/>
      <c r="F159" s="2"/>
      <c r="G159" s="2"/>
      <c r="H159" s="2"/>
      <c r="I159" s="2"/>
      <c r="J159" s="2"/>
      <c r="K159" s="2"/>
      <c r="L159" s="2"/>
      <c r="M159" s="2"/>
      <c r="N159" s="2"/>
      <c r="O159" s="2"/>
      <c r="R159" s="2"/>
    </row>
    <row r="160" spans="1:18" ht="12.75">
      <c r="A160" s="2"/>
      <c r="B160" s="3"/>
      <c r="C160" s="3"/>
      <c r="D160" s="2"/>
      <c r="E160" s="3"/>
      <c r="F160" s="2"/>
      <c r="G160" s="2"/>
      <c r="H160" s="2"/>
      <c r="I160" s="2"/>
      <c r="J160" s="2"/>
      <c r="K160" s="2"/>
      <c r="L160" s="2"/>
      <c r="M160" s="2"/>
      <c r="N160" s="2"/>
      <c r="O160" s="2"/>
      <c r="R160" s="2"/>
    </row>
    <row r="161" spans="1:18" ht="12.75">
      <c r="A161" s="2"/>
      <c r="B161" s="3"/>
      <c r="C161" s="3"/>
      <c r="D161" s="2"/>
      <c r="E161" s="3"/>
      <c r="F161" s="2"/>
      <c r="G161" s="2"/>
      <c r="H161" s="2"/>
      <c r="I161" s="2"/>
      <c r="J161" s="2"/>
      <c r="K161" s="2"/>
      <c r="L161" s="2"/>
      <c r="M161" s="2"/>
      <c r="N161" s="2"/>
      <c r="O161" s="2"/>
      <c r="R161" s="2"/>
    </row>
    <row r="162" spans="1:18" ht="12.75">
      <c r="A162" s="2"/>
      <c r="B162" s="3"/>
      <c r="C162" s="3"/>
      <c r="D162" s="2"/>
      <c r="E162" s="3"/>
      <c r="F162" s="2"/>
      <c r="G162" s="2"/>
      <c r="H162" s="2"/>
      <c r="I162" s="2"/>
      <c r="J162" s="2"/>
      <c r="K162" s="2"/>
      <c r="L162" s="2"/>
      <c r="M162" s="2"/>
      <c r="N162" s="2"/>
      <c r="O162" s="2"/>
      <c r="R162" s="2"/>
    </row>
    <row r="163" spans="1:18" ht="12.75">
      <c r="A163" s="2"/>
      <c r="B163" s="3"/>
      <c r="C163" s="3"/>
      <c r="D163" s="2"/>
      <c r="E163" s="3"/>
      <c r="F163" s="2"/>
      <c r="G163" s="2"/>
      <c r="H163" s="2"/>
      <c r="I163" s="2"/>
      <c r="J163" s="2"/>
      <c r="K163" s="2"/>
      <c r="L163" s="2"/>
      <c r="M163" s="2"/>
      <c r="N163" s="2"/>
      <c r="O163" s="2"/>
      <c r="R163" s="2"/>
    </row>
    <row r="164" spans="1:18" ht="12.75">
      <c r="A164" s="2"/>
      <c r="B164" s="3"/>
      <c r="C164" s="3"/>
      <c r="D164" s="2"/>
      <c r="E164" s="3"/>
      <c r="F164" s="2"/>
      <c r="G164" s="2"/>
      <c r="H164" s="2"/>
      <c r="I164" s="2"/>
      <c r="J164" s="2"/>
      <c r="K164" s="2"/>
      <c r="L164" s="2"/>
      <c r="M164" s="2"/>
      <c r="N164" s="2"/>
      <c r="O164" s="2"/>
      <c r="R164" s="2"/>
    </row>
    <row r="165" spans="1:18" ht="12.75">
      <c r="A165" s="2"/>
      <c r="B165" s="3"/>
      <c r="C165" s="3"/>
      <c r="D165" s="2"/>
      <c r="E165" s="3"/>
      <c r="F165" s="2"/>
      <c r="G165" s="2"/>
      <c r="H165" s="2"/>
      <c r="I165" s="2"/>
      <c r="J165" s="2"/>
      <c r="K165" s="2"/>
      <c r="L165" s="2"/>
      <c r="M165" s="2"/>
      <c r="N165" s="2"/>
      <c r="O165" s="2"/>
      <c r="R165" s="2"/>
    </row>
    <row r="166" spans="1:18" ht="12.75">
      <c r="A166" s="2"/>
      <c r="B166" s="3"/>
      <c r="C166" s="3"/>
      <c r="D166" s="2"/>
      <c r="E166" s="3"/>
      <c r="F166" s="2"/>
      <c r="G166" s="2"/>
      <c r="H166" s="2"/>
      <c r="I166" s="2"/>
      <c r="J166" s="2"/>
      <c r="K166" s="2"/>
      <c r="L166" s="2"/>
      <c r="M166" s="2"/>
      <c r="N166" s="2"/>
      <c r="O166" s="2"/>
      <c r="R166" s="2"/>
    </row>
    <row r="167" spans="1:18" ht="12.75">
      <c r="A167" s="2"/>
      <c r="B167" s="3"/>
      <c r="C167" s="3"/>
      <c r="D167" s="2"/>
      <c r="E167" s="3"/>
      <c r="F167" s="2"/>
      <c r="G167" s="2"/>
      <c r="H167" s="2"/>
      <c r="I167" s="2"/>
      <c r="J167" s="2"/>
      <c r="K167" s="2"/>
      <c r="L167" s="2"/>
      <c r="M167" s="2"/>
      <c r="N167" s="2"/>
      <c r="O167" s="2"/>
      <c r="R167" s="2"/>
    </row>
    <row r="168" spans="1:18" ht="12.75">
      <c r="A168" s="2"/>
      <c r="B168" s="3"/>
      <c r="C168" s="3"/>
      <c r="D168" s="2"/>
      <c r="E168" s="3"/>
      <c r="F168" s="2"/>
      <c r="G168" s="2"/>
      <c r="H168" s="2"/>
      <c r="I168" s="2"/>
      <c r="J168" s="2"/>
      <c r="K168" s="2"/>
      <c r="L168" s="2"/>
      <c r="M168" s="2"/>
      <c r="N168" s="2"/>
      <c r="O168" s="2"/>
      <c r="R168" s="2"/>
    </row>
    <row r="169" spans="1:18" ht="12.75">
      <c r="A169" s="2"/>
      <c r="B169" s="3"/>
      <c r="C169" s="3"/>
      <c r="D169" s="2"/>
      <c r="E169" s="3"/>
      <c r="F169" s="2"/>
      <c r="G169" s="2"/>
      <c r="H169" s="2"/>
      <c r="I169" s="2"/>
      <c r="J169" s="2"/>
      <c r="K169" s="2"/>
      <c r="L169" s="2"/>
      <c r="M169" s="2"/>
      <c r="N169" s="2"/>
      <c r="O169" s="2"/>
      <c r="R169" s="2"/>
    </row>
    <row r="170" spans="1:18" ht="12.75">
      <c r="A170" s="2"/>
      <c r="B170" s="3"/>
      <c r="C170" s="3"/>
      <c r="D170" s="2"/>
      <c r="E170" s="3"/>
      <c r="F170" s="2"/>
      <c r="G170" s="2"/>
      <c r="H170" s="2"/>
      <c r="I170" s="2"/>
      <c r="J170" s="2"/>
      <c r="K170" s="2"/>
      <c r="L170" s="2"/>
      <c r="M170" s="2"/>
      <c r="N170" s="2"/>
      <c r="O170" s="2"/>
      <c r="R170" s="2"/>
    </row>
    <row r="171" spans="1:18" ht="12.75">
      <c r="A171" s="2"/>
      <c r="B171" s="3"/>
      <c r="C171" s="3"/>
      <c r="D171" s="2"/>
      <c r="E171" s="3"/>
      <c r="F171" s="2"/>
      <c r="G171" s="2"/>
      <c r="H171" s="2"/>
      <c r="I171" s="2"/>
      <c r="J171" s="2"/>
      <c r="K171" s="2"/>
      <c r="L171" s="2"/>
      <c r="M171" s="2"/>
      <c r="N171" s="2"/>
      <c r="O171" s="2"/>
      <c r="R171" s="2"/>
    </row>
    <row r="172" spans="1:18" ht="12.75">
      <c r="A172" s="2"/>
      <c r="B172" s="3"/>
      <c r="C172" s="3"/>
      <c r="D172" s="2"/>
      <c r="E172" s="3"/>
      <c r="F172" s="2"/>
      <c r="G172" s="2"/>
      <c r="H172" s="2"/>
      <c r="I172" s="2"/>
      <c r="J172" s="2"/>
      <c r="K172" s="2"/>
      <c r="L172" s="2"/>
      <c r="M172" s="2"/>
      <c r="N172" s="2"/>
      <c r="O172" s="2"/>
      <c r="R172" s="2"/>
    </row>
    <row r="173" spans="1:18" ht="12.75">
      <c r="A173" s="2"/>
      <c r="B173" s="3"/>
      <c r="C173" s="3"/>
      <c r="D173" s="2"/>
      <c r="E173" s="3"/>
      <c r="F173" s="2"/>
      <c r="G173" s="2"/>
      <c r="H173" s="2"/>
      <c r="I173" s="2"/>
      <c r="J173" s="2"/>
      <c r="K173" s="2"/>
      <c r="L173" s="2"/>
      <c r="M173" s="2"/>
      <c r="N173" s="2"/>
      <c r="O173" s="2"/>
      <c r="R173" s="2"/>
    </row>
    <row r="174" spans="1:18" ht="12.75">
      <c r="A174" s="2"/>
      <c r="B174" s="3"/>
      <c r="C174" s="3"/>
      <c r="D174" s="2"/>
      <c r="E174" s="3"/>
      <c r="F174" s="2"/>
      <c r="G174" s="2"/>
      <c r="H174" s="2"/>
      <c r="I174" s="2"/>
      <c r="J174" s="2"/>
      <c r="K174" s="2"/>
      <c r="L174" s="2"/>
      <c r="M174" s="2"/>
      <c r="N174" s="2"/>
      <c r="O174" s="2"/>
      <c r="R174" s="2"/>
    </row>
    <row r="175" spans="1:18" ht="12.75">
      <c r="A175" s="2"/>
      <c r="B175" s="3"/>
      <c r="C175" s="3"/>
      <c r="D175" s="2"/>
      <c r="E175" s="3"/>
      <c r="F175" s="2"/>
      <c r="G175" s="2"/>
      <c r="H175" s="2"/>
      <c r="I175" s="2"/>
      <c r="J175" s="2"/>
      <c r="K175" s="2"/>
      <c r="L175" s="2"/>
      <c r="M175" s="2"/>
      <c r="N175" s="2"/>
      <c r="O175" s="2"/>
      <c r="R175" s="2"/>
    </row>
    <row r="176" spans="1:18" ht="12.75">
      <c r="A176" s="2"/>
      <c r="B176" s="3"/>
      <c r="C176" s="3"/>
      <c r="D176" s="2"/>
      <c r="E176" s="3"/>
      <c r="F176" s="2"/>
      <c r="G176" s="2"/>
      <c r="H176" s="2"/>
      <c r="I176" s="2"/>
      <c r="J176" s="2"/>
      <c r="K176" s="2"/>
      <c r="L176" s="2"/>
      <c r="M176" s="2"/>
      <c r="N176" s="2"/>
      <c r="O176" s="2"/>
      <c r="R176" s="2"/>
    </row>
    <row r="177" spans="1:18" ht="12.75">
      <c r="A177" s="2"/>
      <c r="B177" s="3"/>
      <c r="C177" s="3"/>
      <c r="D177" s="2"/>
      <c r="E177" s="3"/>
      <c r="F177" s="2"/>
      <c r="G177" s="2"/>
      <c r="H177" s="2"/>
      <c r="I177" s="2"/>
      <c r="J177" s="2"/>
      <c r="K177" s="2"/>
      <c r="L177" s="2"/>
      <c r="M177" s="2"/>
      <c r="N177" s="2"/>
      <c r="O177" s="2"/>
      <c r="R177" s="2"/>
    </row>
    <row r="178" spans="1:18" ht="12.75">
      <c r="A178" s="2"/>
      <c r="B178" s="3"/>
      <c r="C178" s="3"/>
      <c r="D178" s="2"/>
      <c r="E178" s="3"/>
      <c r="F178" s="2"/>
      <c r="G178" s="2"/>
      <c r="H178" s="2"/>
      <c r="I178" s="2"/>
      <c r="J178" s="2"/>
      <c r="K178" s="2"/>
      <c r="L178" s="2"/>
      <c r="M178" s="2"/>
      <c r="N178" s="2"/>
      <c r="O178" s="2"/>
      <c r="R178" s="2"/>
    </row>
    <row r="179" spans="1:18" ht="12.75">
      <c r="A179" s="2"/>
      <c r="B179" s="3"/>
      <c r="C179" s="3"/>
      <c r="D179" s="2"/>
      <c r="E179" s="3"/>
      <c r="F179" s="2"/>
      <c r="G179" s="2"/>
      <c r="H179" s="2"/>
      <c r="I179" s="2"/>
      <c r="J179" s="2"/>
      <c r="K179" s="2"/>
      <c r="L179" s="2"/>
      <c r="M179" s="2"/>
      <c r="N179" s="2"/>
      <c r="O179" s="2"/>
      <c r="R179" s="2"/>
    </row>
    <row r="180" spans="1:18" ht="12.75">
      <c r="A180" s="2"/>
      <c r="B180" s="3"/>
      <c r="C180" s="3"/>
      <c r="D180" s="2"/>
      <c r="E180" s="3"/>
      <c r="F180" s="2"/>
      <c r="G180" s="2"/>
      <c r="H180" s="2"/>
      <c r="I180" s="2"/>
      <c r="J180" s="2"/>
      <c r="K180" s="2"/>
      <c r="L180" s="2"/>
      <c r="M180" s="2"/>
      <c r="N180" s="2"/>
      <c r="O180" s="2"/>
      <c r="R180" s="2"/>
    </row>
    <row r="181" spans="1:18" ht="12.75">
      <c r="A181" s="2"/>
      <c r="B181" s="3"/>
      <c r="C181" s="3"/>
      <c r="D181" s="2"/>
      <c r="E181" s="3"/>
      <c r="F181" s="2"/>
      <c r="G181" s="2"/>
      <c r="H181" s="2"/>
      <c r="I181" s="2"/>
      <c r="J181" s="2"/>
      <c r="K181" s="2"/>
      <c r="L181" s="2"/>
      <c r="M181" s="2"/>
      <c r="N181" s="2"/>
      <c r="O181" s="2"/>
      <c r="R181" s="2"/>
    </row>
    <row r="182" spans="1:18" ht="12.75">
      <c r="A182" s="2"/>
      <c r="B182" s="3"/>
      <c r="C182" s="3"/>
      <c r="D182" s="2"/>
      <c r="E182" s="3"/>
      <c r="F182" s="2"/>
      <c r="G182" s="2"/>
      <c r="H182" s="2"/>
      <c r="I182" s="2"/>
      <c r="J182" s="2"/>
      <c r="K182" s="2"/>
      <c r="L182" s="2"/>
      <c r="M182" s="2"/>
      <c r="N182" s="2"/>
      <c r="O182" s="2"/>
      <c r="R182" s="2"/>
    </row>
    <row r="183" spans="1:18" ht="12.75">
      <c r="A183" s="2"/>
      <c r="B183" s="3"/>
      <c r="C183" s="3"/>
      <c r="D183" s="2"/>
      <c r="E183" s="3"/>
      <c r="F183" s="2"/>
      <c r="G183" s="2"/>
      <c r="H183" s="2"/>
      <c r="I183" s="2"/>
      <c r="J183" s="2"/>
      <c r="K183" s="2"/>
      <c r="L183" s="2"/>
      <c r="M183" s="2"/>
      <c r="N183" s="2"/>
      <c r="O183" s="2"/>
      <c r="R183" s="2"/>
    </row>
    <row r="184" spans="1:18" ht="12.75">
      <c r="A184" s="2"/>
      <c r="B184" s="3"/>
      <c r="C184" s="3"/>
      <c r="D184" s="2"/>
      <c r="E184" s="3"/>
      <c r="F184" s="2"/>
      <c r="G184" s="2"/>
      <c r="H184" s="2"/>
      <c r="I184" s="2"/>
      <c r="J184" s="2"/>
      <c r="K184" s="2"/>
      <c r="L184" s="2"/>
      <c r="M184" s="2"/>
      <c r="N184" s="2"/>
      <c r="O184" s="2"/>
      <c r="R184" s="2"/>
    </row>
    <row r="185" spans="1:18" ht="12.75">
      <c r="A185" s="2"/>
      <c r="B185" s="3"/>
      <c r="C185" s="3"/>
      <c r="D185" s="2"/>
      <c r="E185" s="3"/>
      <c r="F185" s="2"/>
      <c r="G185" s="2"/>
      <c r="H185" s="2"/>
      <c r="I185" s="2"/>
      <c r="J185" s="2"/>
      <c r="K185" s="2"/>
      <c r="L185" s="2"/>
      <c r="M185" s="2"/>
      <c r="N185" s="2"/>
      <c r="O185" s="2"/>
      <c r="R185" s="2"/>
    </row>
    <row r="186" spans="1:18" ht="12.75">
      <c r="A186" s="2"/>
      <c r="B186" s="3"/>
      <c r="C186" s="3"/>
      <c r="D186" s="2"/>
      <c r="E186" s="3"/>
      <c r="F186" s="2"/>
      <c r="G186" s="2"/>
      <c r="H186" s="2"/>
      <c r="I186" s="2"/>
      <c r="J186" s="2"/>
      <c r="K186" s="2"/>
      <c r="L186" s="2"/>
      <c r="M186" s="2"/>
      <c r="N186" s="2"/>
      <c r="O186" s="2"/>
      <c r="R186" s="2"/>
    </row>
    <row r="187" spans="1:18" ht="12.75">
      <c r="A187" s="2"/>
      <c r="B187" s="3"/>
      <c r="C187" s="3"/>
      <c r="D187" s="2"/>
      <c r="E187" s="3"/>
      <c r="F187" s="2"/>
      <c r="G187" s="2"/>
      <c r="H187" s="2"/>
      <c r="I187" s="2"/>
      <c r="J187" s="2"/>
      <c r="K187" s="2"/>
      <c r="L187" s="2"/>
      <c r="M187" s="2"/>
      <c r="N187" s="2"/>
      <c r="O187" s="2"/>
      <c r="R187" s="2"/>
    </row>
    <row r="188" spans="1:18" ht="12.75">
      <c r="A188" s="2"/>
      <c r="B188" s="3"/>
      <c r="C188" s="3"/>
      <c r="D188" s="2"/>
      <c r="E188" s="3"/>
      <c r="F188" s="2"/>
      <c r="G188" s="2"/>
      <c r="H188" s="2"/>
      <c r="I188" s="2"/>
      <c r="J188" s="2"/>
      <c r="K188" s="2"/>
      <c r="L188" s="2"/>
      <c r="M188" s="2"/>
      <c r="N188" s="2"/>
      <c r="O188" s="2"/>
      <c r="R188" s="2"/>
    </row>
    <row r="189" spans="1:18" ht="12.75">
      <c r="A189" s="2"/>
      <c r="B189" s="3"/>
      <c r="C189" s="3"/>
      <c r="D189" s="2"/>
      <c r="E189" s="3"/>
      <c r="F189" s="2"/>
      <c r="G189" s="2"/>
      <c r="H189" s="2"/>
      <c r="I189" s="2"/>
      <c r="J189" s="2"/>
      <c r="K189" s="2"/>
      <c r="L189" s="2"/>
      <c r="M189" s="2"/>
      <c r="N189" s="2"/>
      <c r="O189" s="2"/>
      <c r="R189" s="2"/>
    </row>
    <row r="190" spans="1:18" ht="12.75">
      <c r="A190" s="2"/>
      <c r="B190" s="3"/>
      <c r="C190" s="3"/>
      <c r="D190" s="2"/>
      <c r="E190" s="3"/>
      <c r="F190" s="2"/>
      <c r="G190" s="2"/>
      <c r="H190" s="2"/>
      <c r="I190" s="2"/>
      <c r="J190" s="2"/>
      <c r="K190" s="2"/>
      <c r="L190" s="2"/>
      <c r="M190" s="2"/>
      <c r="N190" s="2"/>
      <c r="O190" s="2"/>
      <c r="R190" s="2"/>
    </row>
    <row r="191" spans="1:18" ht="12.75">
      <c r="A191" s="2"/>
      <c r="B191" s="3"/>
      <c r="C191" s="3"/>
      <c r="D191" s="2"/>
      <c r="E191" s="3"/>
      <c r="F191" s="2"/>
      <c r="G191" s="2"/>
      <c r="H191" s="2"/>
      <c r="I191" s="2"/>
      <c r="J191" s="2"/>
      <c r="K191" s="2"/>
      <c r="L191" s="2"/>
      <c r="M191" s="2"/>
      <c r="N191" s="2"/>
      <c r="O191" s="2"/>
      <c r="R191" s="2"/>
    </row>
    <row r="192" spans="1:18" ht="12.75">
      <c r="A192" s="2"/>
      <c r="B192" s="3"/>
      <c r="C192" s="3"/>
      <c r="D192" s="2"/>
      <c r="E192" s="3"/>
      <c r="F192" s="2"/>
      <c r="G192" s="2"/>
      <c r="H192" s="2"/>
      <c r="I192" s="2"/>
      <c r="J192" s="2"/>
      <c r="K192" s="2"/>
      <c r="L192" s="2"/>
      <c r="M192" s="2"/>
      <c r="N192" s="2"/>
      <c r="O192" s="2"/>
      <c r="R192" s="2"/>
    </row>
    <row r="193" spans="1:18" ht="12.75">
      <c r="A193" s="2"/>
      <c r="B193" s="3"/>
      <c r="C193" s="3"/>
      <c r="D193" s="2"/>
      <c r="E193" s="3"/>
      <c r="F193" s="2"/>
      <c r="G193" s="2"/>
      <c r="H193" s="2"/>
      <c r="I193" s="2"/>
      <c r="J193" s="2"/>
      <c r="K193" s="2"/>
      <c r="L193" s="2"/>
      <c r="M193" s="2"/>
      <c r="N193" s="2"/>
      <c r="O193" s="2"/>
      <c r="R193" s="2"/>
    </row>
    <row r="194" spans="1:18" ht="12.75">
      <c r="A194" s="2"/>
      <c r="B194" s="3"/>
      <c r="C194" s="3"/>
      <c r="D194" s="2"/>
      <c r="E194" s="3"/>
      <c r="F194" s="2"/>
      <c r="G194" s="2"/>
      <c r="H194" s="2"/>
      <c r="I194" s="2"/>
      <c r="J194" s="2"/>
      <c r="K194" s="2"/>
      <c r="L194" s="2"/>
      <c r="M194" s="2"/>
      <c r="N194" s="2"/>
      <c r="O194" s="2"/>
      <c r="R194" s="2"/>
    </row>
    <row r="195" spans="1:18" ht="12.75">
      <c r="A195" s="2"/>
      <c r="B195" s="3"/>
      <c r="C195" s="3"/>
      <c r="D195" s="2"/>
      <c r="E195" s="3"/>
      <c r="F195" s="2"/>
      <c r="G195" s="2"/>
      <c r="H195" s="2"/>
      <c r="I195" s="2"/>
      <c r="J195" s="2"/>
      <c r="K195" s="2"/>
      <c r="L195" s="2"/>
      <c r="M195" s="2"/>
      <c r="N195" s="2"/>
      <c r="O195" s="2"/>
      <c r="R195" s="2"/>
    </row>
    <row r="196" spans="1:18" ht="12.75">
      <c r="A196" s="2"/>
      <c r="B196" s="3"/>
      <c r="C196" s="3"/>
      <c r="D196" s="2"/>
      <c r="E196" s="3"/>
      <c r="F196" s="2"/>
      <c r="G196" s="2"/>
      <c r="H196" s="2"/>
      <c r="I196" s="2"/>
      <c r="J196" s="2"/>
      <c r="K196" s="2"/>
      <c r="L196" s="2"/>
      <c r="M196" s="2"/>
      <c r="N196" s="2"/>
      <c r="O196" s="2"/>
      <c r="R196" s="2"/>
    </row>
    <row r="197" spans="1:18" ht="12.75">
      <c r="A197" s="2"/>
      <c r="B197" s="3"/>
      <c r="C197" s="3"/>
      <c r="D197" s="2"/>
      <c r="E197" s="3"/>
      <c r="F197" s="2"/>
      <c r="G197" s="2"/>
      <c r="H197" s="2"/>
      <c r="I197" s="2"/>
      <c r="J197" s="2"/>
      <c r="K197" s="2"/>
      <c r="L197" s="2"/>
      <c r="M197" s="2"/>
      <c r="N197" s="2"/>
      <c r="O197" s="2"/>
      <c r="R197" s="2"/>
    </row>
    <row r="198" spans="1:18" ht="12.75">
      <c r="A198" s="2"/>
      <c r="B198" s="3"/>
      <c r="C198" s="3"/>
      <c r="D198" s="2"/>
      <c r="E198" s="3"/>
      <c r="F198" s="2"/>
      <c r="G198" s="2"/>
      <c r="H198" s="2"/>
      <c r="I198" s="2"/>
      <c r="J198" s="2"/>
      <c r="K198" s="2"/>
      <c r="L198" s="2"/>
      <c r="M198" s="2"/>
      <c r="N198" s="2"/>
      <c r="O198" s="2"/>
      <c r="R198" s="2"/>
    </row>
    <row r="199" spans="1:18" ht="12.75">
      <c r="A199" s="2"/>
      <c r="B199" s="3"/>
      <c r="C199" s="3"/>
      <c r="D199" s="2"/>
      <c r="E199" s="3"/>
      <c r="F199" s="2"/>
      <c r="G199" s="2"/>
      <c r="H199" s="2"/>
      <c r="I199" s="2"/>
      <c r="J199" s="2"/>
      <c r="K199" s="2"/>
      <c r="L199" s="2"/>
      <c r="M199" s="2"/>
      <c r="N199" s="2"/>
      <c r="O199" s="2"/>
      <c r="R199" s="2"/>
    </row>
    <row r="200" spans="1:18" ht="12.75">
      <c r="A200" s="2"/>
      <c r="B200" s="3"/>
      <c r="C200" s="3"/>
      <c r="D200" s="2"/>
      <c r="E200" s="3"/>
      <c r="F200" s="2"/>
      <c r="G200" s="2"/>
      <c r="H200" s="2"/>
      <c r="I200" s="2"/>
      <c r="J200" s="2"/>
      <c r="K200" s="2"/>
      <c r="L200" s="2"/>
      <c r="M200" s="2"/>
      <c r="N200" s="2"/>
      <c r="O200" s="2"/>
      <c r="R200" s="2"/>
    </row>
    <row r="201" spans="1:18" ht="12.75">
      <c r="A201" s="2"/>
      <c r="B201" s="3"/>
      <c r="C201" s="3"/>
      <c r="D201" s="2"/>
      <c r="E201" s="3"/>
      <c r="F201" s="2"/>
      <c r="G201" s="2"/>
      <c r="H201" s="2"/>
      <c r="I201" s="2"/>
      <c r="J201" s="2"/>
      <c r="K201" s="2"/>
      <c r="L201" s="2"/>
      <c r="M201" s="2"/>
      <c r="N201" s="2"/>
      <c r="O201" s="2"/>
      <c r="R201" s="2"/>
    </row>
    <row r="202" spans="1:18" ht="12.75">
      <c r="A202" s="2"/>
      <c r="B202" s="3"/>
      <c r="C202" s="3"/>
      <c r="D202" s="2"/>
      <c r="E202" s="3"/>
      <c r="F202" s="2"/>
      <c r="G202" s="2"/>
      <c r="H202" s="2"/>
      <c r="I202" s="2"/>
      <c r="J202" s="2"/>
      <c r="K202" s="2"/>
      <c r="L202" s="2"/>
      <c r="M202" s="2"/>
      <c r="N202" s="2"/>
      <c r="O202" s="2"/>
      <c r="R202" s="2"/>
    </row>
    <row r="203" spans="1:18" ht="12.75">
      <c r="A203" s="2"/>
      <c r="B203" s="3"/>
      <c r="C203" s="3"/>
      <c r="D203" s="2"/>
      <c r="E203" s="3"/>
      <c r="F203" s="2"/>
      <c r="G203" s="2"/>
      <c r="H203" s="2"/>
      <c r="I203" s="2"/>
      <c r="J203" s="2"/>
      <c r="K203" s="2"/>
      <c r="L203" s="2"/>
      <c r="M203" s="2"/>
      <c r="N203" s="2"/>
      <c r="O203" s="2"/>
      <c r="R203" s="2"/>
    </row>
    <row r="204" spans="1:18" ht="12.75">
      <c r="A204" s="2"/>
      <c r="B204" s="3"/>
      <c r="C204" s="3"/>
      <c r="D204" s="2"/>
      <c r="E204" s="3"/>
      <c r="F204" s="2"/>
      <c r="G204" s="2"/>
      <c r="H204" s="2"/>
      <c r="I204" s="2"/>
      <c r="J204" s="2"/>
      <c r="K204" s="2"/>
      <c r="L204" s="2"/>
      <c r="M204" s="2"/>
      <c r="N204" s="2"/>
      <c r="O204" s="2"/>
      <c r="R204" s="2"/>
    </row>
    <row r="205" spans="1:18" ht="12.75">
      <c r="A205" s="2"/>
      <c r="B205" s="3"/>
      <c r="C205" s="3"/>
      <c r="D205" s="2"/>
      <c r="E205" s="3"/>
      <c r="F205" s="2"/>
      <c r="G205" s="2"/>
      <c r="H205" s="2"/>
      <c r="I205" s="2"/>
      <c r="J205" s="2"/>
      <c r="K205" s="2"/>
      <c r="L205" s="2"/>
      <c r="M205" s="2"/>
      <c r="N205" s="2"/>
      <c r="O205" s="2"/>
      <c r="R205" s="2"/>
    </row>
    <row r="206" spans="1:18" ht="12.75">
      <c r="A206" s="2"/>
      <c r="B206" s="3"/>
      <c r="C206" s="3"/>
      <c r="D206" s="2"/>
      <c r="E206" s="3"/>
      <c r="F206" s="2"/>
      <c r="G206" s="2"/>
      <c r="H206" s="2"/>
      <c r="I206" s="2"/>
      <c r="J206" s="2"/>
      <c r="K206" s="2"/>
      <c r="L206" s="2"/>
      <c r="M206" s="2"/>
      <c r="N206" s="2"/>
      <c r="O206" s="2"/>
      <c r="R206" s="2"/>
    </row>
    <row r="207" spans="1:18" ht="12.75">
      <c r="A207" s="2"/>
      <c r="B207" s="3"/>
      <c r="C207" s="3"/>
      <c r="D207" s="2"/>
      <c r="E207" s="3"/>
      <c r="F207" s="2"/>
      <c r="G207" s="2"/>
      <c r="H207" s="2"/>
      <c r="I207" s="2"/>
      <c r="J207" s="2"/>
      <c r="K207" s="2"/>
      <c r="L207" s="2"/>
      <c r="M207" s="2"/>
      <c r="N207" s="2"/>
      <c r="O207" s="2"/>
      <c r="R207" s="2"/>
    </row>
    <row r="208" spans="1:18" ht="12.75">
      <c r="A208" s="2"/>
      <c r="B208" s="3"/>
      <c r="C208" s="3"/>
      <c r="D208" s="2"/>
      <c r="E208" s="3"/>
      <c r="F208" s="2"/>
      <c r="G208" s="2"/>
      <c r="H208" s="2"/>
      <c r="I208" s="2"/>
      <c r="J208" s="2"/>
      <c r="K208" s="2"/>
      <c r="L208" s="2"/>
      <c r="M208" s="2"/>
      <c r="N208" s="2"/>
      <c r="O208" s="2"/>
      <c r="R208" s="2"/>
    </row>
    <row r="209" spans="1:18" ht="12.75">
      <c r="A209" s="2"/>
      <c r="B209" s="3"/>
      <c r="C209" s="3"/>
      <c r="D209" s="2"/>
      <c r="E209" s="3"/>
      <c r="F209" s="2"/>
      <c r="G209" s="2"/>
      <c r="H209" s="2"/>
      <c r="I209" s="2"/>
      <c r="J209" s="2"/>
      <c r="K209" s="2"/>
      <c r="L209" s="2"/>
      <c r="M209" s="2"/>
      <c r="N209" s="2"/>
      <c r="O209" s="2"/>
      <c r="R209" s="2"/>
    </row>
    <row r="210" spans="1:18" ht="12.75">
      <c r="A210" s="2"/>
      <c r="B210" s="3"/>
      <c r="C210" s="3"/>
      <c r="D210" s="2"/>
      <c r="E210" s="3"/>
      <c r="F210" s="2"/>
      <c r="G210" s="2"/>
      <c r="H210" s="2"/>
      <c r="I210" s="2"/>
      <c r="J210" s="2"/>
      <c r="K210" s="2"/>
      <c r="L210" s="2"/>
      <c r="M210" s="2"/>
      <c r="N210" s="2"/>
      <c r="O210" s="2"/>
      <c r="R210" s="2"/>
    </row>
    <row r="211" spans="1:18" ht="12.75">
      <c r="A211" s="2"/>
      <c r="B211" s="3"/>
      <c r="C211" s="3"/>
      <c r="D211" s="2"/>
      <c r="E211" s="3"/>
      <c r="F211" s="2"/>
      <c r="G211" s="2"/>
      <c r="H211" s="2"/>
      <c r="I211" s="2"/>
      <c r="J211" s="2"/>
      <c r="K211" s="2"/>
      <c r="L211" s="2"/>
      <c r="M211" s="2"/>
      <c r="N211" s="2"/>
      <c r="O211" s="2"/>
      <c r="R211" s="2"/>
    </row>
    <row r="212" spans="1:18" ht="12.75">
      <c r="A212" s="2"/>
      <c r="B212" s="3"/>
      <c r="C212" s="3"/>
      <c r="D212" s="2"/>
      <c r="E212" s="3"/>
      <c r="F212" s="2"/>
      <c r="G212" s="2"/>
      <c r="H212" s="2"/>
      <c r="I212" s="2"/>
      <c r="J212" s="2"/>
      <c r="K212" s="2"/>
      <c r="L212" s="2"/>
      <c r="M212" s="2"/>
      <c r="N212" s="2"/>
      <c r="O212" s="2"/>
      <c r="R212" s="2"/>
    </row>
    <row r="213" spans="1:18" ht="12.75">
      <c r="A213" s="2"/>
      <c r="B213" s="3"/>
      <c r="C213" s="3"/>
      <c r="D213" s="2"/>
      <c r="E213" s="3"/>
      <c r="F213" s="2"/>
      <c r="G213" s="2"/>
      <c r="H213" s="2"/>
      <c r="I213" s="2"/>
      <c r="J213" s="2"/>
      <c r="K213" s="2"/>
      <c r="L213" s="2"/>
      <c r="M213" s="2"/>
      <c r="N213" s="2"/>
      <c r="O213" s="2"/>
      <c r="R213" s="2"/>
    </row>
    <row r="214" spans="1:18" ht="12.75">
      <c r="A214" s="2"/>
      <c r="B214" s="3"/>
      <c r="C214" s="3"/>
      <c r="D214" s="2"/>
      <c r="E214" s="3"/>
      <c r="F214" s="2"/>
      <c r="G214" s="2"/>
      <c r="H214" s="2"/>
      <c r="I214" s="2"/>
      <c r="J214" s="2"/>
      <c r="K214" s="2"/>
      <c r="L214" s="2"/>
      <c r="M214" s="2"/>
      <c r="N214" s="2"/>
      <c r="O214" s="2"/>
      <c r="R214" s="2"/>
    </row>
    <row r="215" spans="1:18" ht="12.75">
      <c r="A215" s="2"/>
      <c r="B215" s="3"/>
      <c r="C215" s="3"/>
      <c r="D215" s="2"/>
      <c r="E215" s="3"/>
      <c r="F215" s="2"/>
      <c r="G215" s="2"/>
      <c r="H215" s="2"/>
      <c r="I215" s="2"/>
      <c r="J215" s="2"/>
      <c r="K215" s="2"/>
      <c r="L215" s="2"/>
      <c r="M215" s="2"/>
      <c r="N215" s="2"/>
      <c r="O215" s="2"/>
      <c r="R215" s="2"/>
    </row>
    <row r="216" spans="1:18" ht="12.75">
      <c r="A216" s="2"/>
      <c r="B216" s="3"/>
      <c r="C216" s="3"/>
      <c r="D216" s="2"/>
      <c r="E216" s="3"/>
      <c r="F216" s="2"/>
      <c r="G216" s="2"/>
      <c r="H216" s="2"/>
      <c r="I216" s="2"/>
      <c r="J216" s="2"/>
      <c r="K216" s="2"/>
      <c r="L216" s="2"/>
      <c r="M216" s="2"/>
      <c r="N216" s="2"/>
      <c r="O216" s="2"/>
      <c r="R216" s="2"/>
    </row>
    <row r="217" spans="1:18" ht="12.75">
      <c r="A217" s="2"/>
      <c r="B217" s="3"/>
      <c r="C217" s="3"/>
      <c r="D217" s="2"/>
      <c r="E217" s="3"/>
      <c r="F217" s="2"/>
      <c r="G217" s="2"/>
      <c r="H217" s="2"/>
      <c r="I217" s="2"/>
      <c r="J217" s="2"/>
      <c r="K217" s="2"/>
      <c r="L217" s="2"/>
      <c r="M217" s="2"/>
      <c r="N217" s="2"/>
      <c r="O217" s="2"/>
      <c r="R217" s="2"/>
    </row>
    <row r="218" spans="1:18" ht="12.75">
      <c r="A218" s="2"/>
      <c r="B218" s="3"/>
      <c r="C218" s="3"/>
      <c r="D218" s="2"/>
      <c r="E218" s="3"/>
      <c r="F218" s="2"/>
      <c r="G218" s="2"/>
      <c r="H218" s="2"/>
      <c r="I218" s="2"/>
      <c r="J218" s="2"/>
      <c r="K218" s="2"/>
      <c r="L218" s="2"/>
      <c r="M218" s="2"/>
      <c r="N218" s="2"/>
      <c r="O218" s="2"/>
      <c r="R218" s="2"/>
    </row>
    <row r="219" spans="1:18" ht="12.75">
      <c r="A219" s="2"/>
      <c r="B219" s="3"/>
      <c r="C219" s="3"/>
      <c r="D219" s="2"/>
      <c r="E219" s="3"/>
      <c r="F219" s="2"/>
      <c r="G219" s="2"/>
      <c r="H219" s="2"/>
      <c r="I219" s="2"/>
      <c r="J219" s="2"/>
      <c r="K219" s="2"/>
      <c r="L219" s="2"/>
      <c r="M219" s="2"/>
      <c r="N219" s="2"/>
      <c r="O219" s="2"/>
      <c r="R219" s="2"/>
    </row>
    <row r="220" spans="1:18" ht="12.75">
      <c r="A220" s="2"/>
      <c r="B220" s="3"/>
      <c r="C220" s="3"/>
      <c r="D220" s="2"/>
      <c r="E220" s="3"/>
      <c r="F220" s="2"/>
      <c r="G220" s="2"/>
      <c r="H220" s="2"/>
      <c r="I220" s="2"/>
      <c r="J220" s="2"/>
      <c r="K220" s="2"/>
      <c r="L220" s="2"/>
      <c r="M220" s="2"/>
      <c r="N220" s="2"/>
      <c r="O220" s="2"/>
      <c r="R220" s="2"/>
    </row>
    <row r="221" spans="1:18" ht="12.75">
      <c r="A221" s="2"/>
      <c r="B221" s="3"/>
      <c r="C221" s="3"/>
      <c r="D221" s="2"/>
      <c r="E221" s="3"/>
      <c r="F221" s="2"/>
      <c r="G221" s="2"/>
      <c r="H221" s="2"/>
      <c r="I221" s="2"/>
      <c r="J221" s="2"/>
      <c r="K221" s="2"/>
      <c r="L221" s="2"/>
      <c r="M221" s="2"/>
      <c r="N221" s="2"/>
      <c r="O221" s="2"/>
      <c r="R221" s="2"/>
    </row>
    <row r="222" spans="1:18" ht="12.75">
      <c r="A222" s="2"/>
      <c r="B222" s="3"/>
      <c r="C222" s="3"/>
      <c r="D222" s="2"/>
      <c r="E222" s="3"/>
      <c r="F222" s="2"/>
      <c r="G222" s="2"/>
      <c r="H222" s="2"/>
      <c r="I222" s="2"/>
      <c r="J222" s="2"/>
      <c r="K222" s="2"/>
      <c r="L222" s="2"/>
      <c r="M222" s="2"/>
      <c r="N222" s="2"/>
      <c r="O222" s="2"/>
      <c r="R222" s="2"/>
    </row>
    <row r="223" spans="1:18" ht="12.75">
      <c r="A223" s="2"/>
      <c r="B223" s="3"/>
      <c r="C223" s="3"/>
      <c r="D223" s="2"/>
      <c r="E223" s="3"/>
      <c r="F223" s="2"/>
      <c r="G223" s="2"/>
      <c r="H223" s="2"/>
      <c r="I223" s="2"/>
      <c r="J223" s="2"/>
      <c r="K223" s="2"/>
      <c r="L223" s="2"/>
      <c r="M223" s="2"/>
      <c r="N223" s="2"/>
      <c r="O223" s="2"/>
      <c r="R223" s="2"/>
    </row>
    <row r="224" spans="1:18" ht="12.75">
      <c r="A224" s="2"/>
      <c r="B224" s="3"/>
      <c r="C224" s="3"/>
      <c r="D224" s="2"/>
      <c r="E224" s="3"/>
      <c r="F224" s="2"/>
      <c r="G224" s="2"/>
      <c r="H224" s="2"/>
      <c r="I224" s="2"/>
      <c r="J224" s="2"/>
      <c r="K224" s="2"/>
      <c r="L224" s="2"/>
      <c r="M224" s="2"/>
      <c r="N224" s="2"/>
      <c r="O224" s="2"/>
      <c r="R224" s="2"/>
    </row>
    <row r="225" spans="1:18" ht="12.75">
      <c r="A225" s="2"/>
      <c r="B225" s="3"/>
      <c r="C225" s="3"/>
      <c r="D225" s="2"/>
      <c r="E225" s="3"/>
      <c r="F225" s="2"/>
      <c r="G225" s="2"/>
      <c r="H225" s="2"/>
      <c r="I225" s="2"/>
      <c r="J225" s="2"/>
      <c r="K225" s="2"/>
      <c r="L225" s="2"/>
      <c r="M225" s="2"/>
      <c r="N225" s="2"/>
      <c r="O225" s="2"/>
      <c r="R225" s="2"/>
    </row>
    <row r="226" spans="1:18" ht="12.75">
      <c r="A226" s="2"/>
      <c r="B226" s="3"/>
      <c r="C226" s="3"/>
      <c r="D226" s="2"/>
      <c r="E226" s="3"/>
      <c r="F226" s="2"/>
      <c r="G226" s="2"/>
      <c r="H226" s="2"/>
      <c r="I226" s="2"/>
      <c r="J226" s="2"/>
      <c r="K226" s="2"/>
      <c r="L226" s="2"/>
      <c r="M226" s="2"/>
      <c r="N226" s="2"/>
      <c r="O226" s="2"/>
      <c r="R226" s="2"/>
    </row>
    <row r="227" spans="1:18" ht="12.75">
      <c r="A227" s="2"/>
      <c r="B227" s="3"/>
      <c r="C227" s="3"/>
      <c r="D227" s="2"/>
      <c r="E227" s="3"/>
      <c r="F227" s="2"/>
      <c r="G227" s="2"/>
      <c r="H227" s="2"/>
      <c r="I227" s="2"/>
      <c r="J227" s="2"/>
      <c r="K227" s="2"/>
      <c r="L227" s="2"/>
      <c r="M227" s="2"/>
      <c r="N227" s="2"/>
      <c r="O227" s="2"/>
      <c r="R227" s="2"/>
    </row>
    <row r="228" spans="1:18" ht="12.75">
      <c r="A228" s="2"/>
      <c r="B228" s="3"/>
      <c r="C228" s="3"/>
      <c r="D228" s="2"/>
      <c r="E228" s="3"/>
      <c r="F228" s="2"/>
      <c r="G228" s="2"/>
      <c r="H228" s="2"/>
      <c r="I228" s="2"/>
      <c r="J228" s="2"/>
      <c r="K228" s="2"/>
      <c r="L228" s="2"/>
      <c r="M228" s="2"/>
      <c r="N228" s="2"/>
      <c r="O228" s="2"/>
      <c r="R228" s="2"/>
    </row>
    <row r="229" spans="1:18" ht="12.75">
      <c r="A229" s="2"/>
      <c r="B229" s="3"/>
      <c r="C229" s="3"/>
      <c r="D229" s="2"/>
      <c r="E229" s="3"/>
      <c r="F229" s="2"/>
      <c r="G229" s="2"/>
      <c r="H229" s="2"/>
      <c r="I229" s="2"/>
      <c r="J229" s="2"/>
      <c r="K229" s="2"/>
      <c r="L229" s="2"/>
      <c r="M229" s="2"/>
      <c r="N229" s="2"/>
      <c r="O229" s="2"/>
      <c r="R229" s="2"/>
    </row>
    <row r="230" spans="1:18" ht="12.75">
      <c r="A230" s="2"/>
      <c r="B230" s="3"/>
      <c r="C230" s="3"/>
      <c r="D230" s="2"/>
      <c r="E230" s="3"/>
      <c r="F230" s="2"/>
      <c r="G230" s="2"/>
      <c r="H230" s="2"/>
      <c r="I230" s="2"/>
      <c r="J230" s="2"/>
      <c r="K230" s="2"/>
      <c r="L230" s="2"/>
      <c r="M230" s="2"/>
      <c r="N230" s="2"/>
      <c r="O230" s="2"/>
      <c r="R230" s="2"/>
    </row>
    <row r="231" spans="1:18" ht="12.75">
      <c r="A231" s="2"/>
      <c r="B231" s="3"/>
      <c r="C231" s="3"/>
      <c r="D231" s="2"/>
      <c r="E231" s="3"/>
      <c r="F231" s="2"/>
      <c r="G231" s="2"/>
      <c r="H231" s="2"/>
      <c r="I231" s="2"/>
      <c r="J231" s="2"/>
      <c r="K231" s="2"/>
      <c r="L231" s="2"/>
      <c r="M231" s="2"/>
      <c r="N231" s="2"/>
      <c r="O231" s="2"/>
      <c r="R231" s="2"/>
    </row>
    <row r="232" spans="1:18" ht="12.75">
      <c r="A232" s="2"/>
      <c r="B232" s="3"/>
      <c r="C232" s="3"/>
      <c r="D232" s="2"/>
      <c r="E232" s="3"/>
      <c r="F232" s="2"/>
      <c r="G232" s="2"/>
      <c r="H232" s="2"/>
      <c r="I232" s="2"/>
      <c r="J232" s="2"/>
      <c r="K232" s="2"/>
      <c r="L232" s="2"/>
      <c r="M232" s="2"/>
      <c r="N232" s="2"/>
      <c r="O232" s="2"/>
      <c r="R232" s="2"/>
    </row>
    <row r="233" spans="1:18" ht="12.75">
      <c r="A233" s="2"/>
      <c r="B233" s="3"/>
      <c r="C233" s="3"/>
      <c r="D233" s="2"/>
      <c r="E233" s="3"/>
      <c r="F233" s="2"/>
      <c r="G233" s="2"/>
      <c r="H233" s="2"/>
      <c r="I233" s="2"/>
      <c r="J233" s="2"/>
      <c r="K233" s="2"/>
      <c r="L233" s="2"/>
      <c r="M233" s="2"/>
      <c r="N233" s="2"/>
      <c r="O233" s="2"/>
      <c r="R233" s="2"/>
    </row>
    <row r="234" spans="1:18" ht="12.75">
      <c r="A234" s="2"/>
      <c r="B234" s="3"/>
      <c r="C234" s="3"/>
      <c r="D234" s="2"/>
      <c r="E234" s="3"/>
      <c r="F234" s="2"/>
      <c r="G234" s="2"/>
      <c r="H234" s="2"/>
      <c r="I234" s="2"/>
      <c r="J234" s="2"/>
      <c r="K234" s="2"/>
      <c r="L234" s="2"/>
      <c r="M234" s="2"/>
      <c r="N234" s="2"/>
      <c r="O234" s="2"/>
      <c r="R234" s="2"/>
    </row>
    <row r="235" spans="1:18" ht="12.75">
      <c r="A235" s="2"/>
      <c r="B235" s="3"/>
      <c r="C235" s="3"/>
      <c r="D235" s="2"/>
      <c r="E235" s="3"/>
      <c r="F235" s="2"/>
      <c r="G235" s="2"/>
      <c r="H235" s="2"/>
      <c r="I235" s="2"/>
      <c r="J235" s="2"/>
      <c r="K235" s="2"/>
      <c r="L235" s="2"/>
      <c r="M235" s="2"/>
      <c r="N235" s="2"/>
      <c r="O235" s="2"/>
      <c r="R235" s="2"/>
    </row>
    <row r="236" spans="1:18" ht="12.75">
      <c r="A236" s="2"/>
      <c r="B236" s="3"/>
      <c r="C236" s="3"/>
      <c r="D236" s="2"/>
      <c r="E236" s="3"/>
      <c r="F236" s="2"/>
      <c r="G236" s="2"/>
      <c r="H236" s="2"/>
      <c r="I236" s="2"/>
      <c r="J236" s="2"/>
      <c r="K236" s="2"/>
      <c r="L236" s="2"/>
      <c r="M236" s="2"/>
      <c r="N236" s="2"/>
      <c r="O236" s="2"/>
      <c r="R236" s="2"/>
    </row>
    <row r="237" spans="1:18" ht="12.75">
      <c r="A237" s="2"/>
      <c r="B237" s="3"/>
      <c r="C237" s="3"/>
      <c r="D237" s="2"/>
      <c r="E237" s="3"/>
      <c r="F237" s="2"/>
      <c r="G237" s="2"/>
      <c r="H237" s="2"/>
      <c r="I237" s="2"/>
      <c r="J237" s="2"/>
      <c r="K237" s="2"/>
      <c r="L237" s="2"/>
      <c r="M237" s="2"/>
      <c r="N237" s="2"/>
      <c r="O237" s="2"/>
      <c r="R237" s="2"/>
    </row>
    <row r="238" spans="1:18" ht="12.75">
      <c r="A238" s="2"/>
      <c r="B238" s="3"/>
      <c r="C238" s="3"/>
      <c r="D238" s="2"/>
      <c r="E238" s="3"/>
      <c r="F238" s="2"/>
      <c r="G238" s="2"/>
      <c r="H238" s="2"/>
      <c r="I238" s="2"/>
      <c r="J238" s="2"/>
      <c r="K238" s="2"/>
      <c r="L238" s="2"/>
      <c r="M238" s="2"/>
      <c r="N238" s="2"/>
      <c r="O238" s="2"/>
      <c r="R238" s="2"/>
    </row>
    <row r="239" spans="1:18" ht="12.75">
      <c r="A239" s="2"/>
      <c r="B239" s="3"/>
      <c r="C239" s="3"/>
      <c r="D239" s="2"/>
      <c r="E239" s="3"/>
      <c r="F239" s="2"/>
      <c r="G239" s="2"/>
      <c r="H239" s="2"/>
      <c r="I239" s="2"/>
      <c r="J239" s="2"/>
      <c r="K239" s="2"/>
      <c r="L239" s="2"/>
      <c r="M239" s="2"/>
      <c r="N239" s="2"/>
      <c r="O239" s="2"/>
      <c r="R239" s="2"/>
    </row>
    <row r="240" spans="1:18" ht="12.75">
      <c r="A240" s="2"/>
      <c r="B240" s="3"/>
      <c r="C240" s="3"/>
      <c r="D240" s="2"/>
      <c r="E240" s="3"/>
      <c r="F240" s="2"/>
      <c r="G240" s="2"/>
      <c r="H240" s="2"/>
      <c r="I240" s="2"/>
      <c r="J240" s="2"/>
      <c r="K240" s="2"/>
      <c r="L240" s="2"/>
      <c r="M240" s="2"/>
      <c r="N240" s="2"/>
      <c r="O240" s="2"/>
      <c r="R240" s="2"/>
    </row>
    <row r="241" spans="1:18" ht="12.75">
      <c r="A241" s="2"/>
      <c r="B241" s="3"/>
      <c r="C241" s="3"/>
      <c r="D241" s="2"/>
      <c r="E241" s="3"/>
      <c r="F241" s="2"/>
      <c r="G241" s="2"/>
      <c r="H241" s="2"/>
      <c r="I241" s="2"/>
      <c r="J241" s="2"/>
      <c r="K241" s="2"/>
      <c r="L241" s="2"/>
      <c r="M241" s="2"/>
      <c r="N241" s="2"/>
      <c r="O241" s="2"/>
      <c r="R241" s="2"/>
    </row>
    <row r="242" spans="1:18" ht="12.75">
      <c r="A242" s="2"/>
      <c r="B242" s="3"/>
      <c r="C242" s="3"/>
      <c r="D242" s="2"/>
      <c r="E242" s="3"/>
      <c r="F242" s="2"/>
      <c r="G242" s="2"/>
      <c r="H242" s="2"/>
      <c r="I242" s="2"/>
      <c r="J242" s="2"/>
      <c r="K242" s="2"/>
      <c r="L242" s="2"/>
      <c r="M242" s="2"/>
      <c r="N242" s="2"/>
      <c r="O242" s="2"/>
      <c r="R242" s="2"/>
    </row>
    <row r="243" spans="1:18" ht="12.75">
      <c r="A243" s="2"/>
      <c r="B243" s="3"/>
      <c r="C243" s="3"/>
      <c r="D243" s="2"/>
      <c r="E243" s="3"/>
      <c r="F243" s="2"/>
      <c r="G243" s="2"/>
      <c r="H243" s="2"/>
      <c r="I243" s="2"/>
      <c r="J243" s="2"/>
      <c r="K243" s="2"/>
      <c r="L243" s="2"/>
      <c r="M243" s="2"/>
      <c r="N243" s="2"/>
      <c r="O243" s="2"/>
      <c r="R243" s="2"/>
    </row>
    <row r="244" spans="1:18" ht="12.75">
      <c r="A244" s="2"/>
      <c r="B244" s="3"/>
      <c r="C244" s="3"/>
      <c r="D244" s="2"/>
      <c r="E244" s="3"/>
      <c r="F244" s="2"/>
      <c r="G244" s="2"/>
      <c r="H244" s="2"/>
      <c r="I244" s="2"/>
      <c r="J244" s="2"/>
      <c r="K244" s="2"/>
      <c r="L244" s="2"/>
      <c r="M244" s="2"/>
      <c r="N244" s="2"/>
      <c r="O244" s="2"/>
      <c r="R244" s="2"/>
    </row>
    <row r="245" spans="1:18" ht="12.75">
      <c r="A245" s="2"/>
      <c r="B245" s="3"/>
      <c r="C245" s="3"/>
      <c r="D245" s="2"/>
      <c r="E245" s="3"/>
      <c r="F245" s="2"/>
      <c r="G245" s="2"/>
      <c r="H245" s="2"/>
      <c r="I245" s="2"/>
      <c r="J245" s="2"/>
      <c r="K245" s="2"/>
      <c r="L245" s="2"/>
      <c r="M245" s="2"/>
      <c r="N245" s="2"/>
      <c r="O245" s="2"/>
      <c r="R245" s="2"/>
    </row>
    <row r="246" spans="1:18" ht="12.75">
      <c r="A246" s="2"/>
      <c r="B246" s="3"/>
      <c r="C246" s="3"/>
      <c r="D246" s="2"/>
      <c r="E246" s="3"/>
      <c r="F246" s="2"/>
      <c r="G246" s="2"/>
      <c r="H246" s="2"/>
      <c r="I246" s="2"/>
      <c r="J246" s="2"/>
      <c r="K246" s="2"/>
      <c r="L246" s="2"/>
      <c r="M246" s="2"/>
      <c r="N246" s="2"/>
      <c r="O246" s="2"/>
      <c r="R246" s="2"/>
    </row>
    <row r="247" spans="1:18" ht="12.75">
      <c r="A247" s="2"/>
      <c r="B247" s="3"/>
      <c r="C247" s="3"/>
      <c r="D247" s="2"/>
      <c r="E247" s="3"/>
      <c r="F247" s="2"/>
      <c r="G247" s="2"/>
      <c r="H247" s="2"/>
      <c r="I247" s="2"/>
      <c r="J247" s="2"/>
      <c r="K247" s="2"/>
      <c r="L247" s="2"/>
      <c r="M247" s="2"/>
      <c r="N247" s="2"/>
      <c r="O247" s="2"/>
      <c r="R247" s="2"/>
    </row>
    <row r="248" spans="1:18" ht="12.75">
      <c r="A248" s="2"/>
      <c r="B248" s="3"/>
      <c r="C248" s="3"/>
      <c r="D248" s="2"/>
      <c r="E248" s="3"/>
      <c r="F248" s="2"/>
      <c r="G248" s="2"/>
      <c r="H248" s="2"/>
      <c r="I248" s="2"/>
      <c r="J248" s="2"/>
      <c r="K248" s="2"/>
      <c r="L248" s="2"/>
      <c r="M248" s="2"/>
      <c r="N248" s="2"/>
      <c r="O248" s="2"/>
      <c r="R248" s="2"/>
    </row>
    <row r="249" spans="1:18" ht="12.75">
      <c r="A249" s="2"/>
      <c r="B249" s="3"/>
      <c r="C249" s="3"/>
      <c r="D249" s="2"/>
      <c r="E249" s="3"/>
      <c r="F249" s="2"/>
      <c r="G249" s="2"/>
      <c r="H249" s="2"/>
      <c r="I249" s="2"/>
      <c r="J249" s="2"/>
      <c r="K249" s="2"/>
      <c r="L249" s="2"/>
      <c r="M249" s="2"/>
      <c r="N249" s="2"/>
      <c r="O249" s="2"/>
      <c r="R249" s="2"/>
    </row>
    <row r="250" spans="1:18" ht="12.75">
      <c r="A250" s="2"/>
      <c r="B250" s="3"/>
      <c r="C250" s="3"/>
      <c r="D250" s="2"/>
      <c r="E250" s="3"/>
      <c r="F250" s="2"/>
      <c r="G250" s="2"/>
      <c r="H250" s="2"/>
      <c r="I250" s="2"/>
      <c r="J250" s="2"/>
      <c r="K250" s="2"/>
      <c r="L250" s="2"/>
      <c r="M250" s="2"/>
      <c r="N250" s="2"/>
      <c r="O250" s="2"/>
      <c r="R250" s="2"/>
    </row>
    <row r="251" spans="1:18" ht="12.75">
      <c r="A251" s="2"/>
      <c r="B251" s="3"/>
      <c r="C251" s="3"/>
      <c r="D251" s="2"/>
      <c r="E251" s="3"/>
      <c r="F251" s="2"/>
      <c r="G251" s="2"/>
      <c r="H251" s="2"/>
      <c r="I251" s="2"/>
      <c r="J251" s="2"/>
      <c r="K251" s="2"/>
      <c r="L251" s="2"/>
      <c r="M251" s="2"/>
      <c r="N251" s="2"/>
      <c r="O251" s="2"/>
      <c r="R251" s="2"/>
    </row>
    <row r="252" spans="1:18" ht="12.75">
      <c r="A252" s="2"/>
      <c r="B252" s="3"/>
      <c r="C252" s="3"/>
      <c r="D252" s="2"/>
      <c r="E252" s="3"/>
      <c r="F252" s="2"/>
      <c r="G252" s="2"/>
      <c r="H252" s="2"/>
      <c r="I252" s="2"/>
      <c r="J252" s="2"/>
      <c r="K252" s="2"/>
      <c r="L252" s="2"/>
      <c r="M252" s="2"/>
      <c r="N252" s="2"/>
      <c r="O252" s="2"/>
      <c r="R252" s="2"/>
    </row>
    <row r="253" spans="1:18" ht="12.75">
      <c r="A253" s="2"/>
      <c r="B253" s="3"/>
      <c r="C253" s="3"/>
      <c r="D253" s="2"/>
      <c r="E253" s="3"/>
      <c r="F253" s="2"/>
      <c r="G253" s="2"/>
      <c r="H253" s="2"/>
      <c r="I253" s="2"/>
      <c r="J253" s="2"/>
      <c r="K253" s="2"/>
      <c r="L253" s="2"/>
      <c r="M253" s="2"/>
      <c r="N253" s="2"/>
      <c r="O253" s="2"/>
      <c r="R253" s="2"/>
    </row>
    <row r="254" spans="1:18" ht="12.75">
      <c r="A254" s="2"/>
      <c r="B254" s="3"/>
      <c r="C254" s="3"/>
      <c r="D254" s="2"/>
      <c r="E254" s="3"/>
      <c r="F254" s="2"/>
      <c r="G254" s="2"/>
      <c r="H254" s="2"/>
      <c r="I254" s="2"/>
      <c r="J254" s="2"/>
      <c r="K254" s="2"/>
      <c r="L254" s="2"/>
      <c r="M254" s="2"/>
      <c r="N254" s="2"/>
      <c r="O254" s="2"/>
      <c r="R254" s="2"/>
    </row>
    <row r="255" spans="1:18" ht="12.75">
      <c r="A255" s="2"/>
      <c r="B255" s="3"/>
      <c r="C255" s="3"/>
      <c r="D255" s="2"/>
      <c r="E255" s="3"/>
      <c r="F255" s="2"/>
      <c r="G255" s="2"/>
      <c r="H255" s="2"/>
      <c r="I255" s="2"/>
      <c r="J255" s="2"/>
      <c r="K255" s="2"/>
      <c r="L255" s="2"/>
      <c r="M255" s="2"/>
      <c r="N255" s="2"/>
      <c r="O255" s="2"/>
      <c r="R255" s="2"/>
    </row>
    <row r="256" spans="1:18" ht="12.75">
      <c r="A256" s="2"/>
      <c r="B256" s="3"/>
      <c r="C256" s="3"/>
      <c r="D256" s="2"/>
      <c r="E256" s="3"/>
      <c r="F256" s="2"/>
      <c r="G256" s="2"/>
      <c r="H256" s="2"/>
      <c r="I256" s="2"/>
      <c r="J256" s="2"/>
      <c r="K256" s="2"/>
      <c r="L256" s="2"/>
      <c r="M256" s="2"/>
      <c r="N256" s="2"/>
      <c r="O256" s="2"/>
      <c r="R256" s="2"/>
    </row>
    <row r="257" spans="1:18" ht="12.75">
      <c r="A257" s="2"/>
      <c r="B257" s="3"/>
      <c r="C257" s="3"/>
      <c r="D257" s="2"/>
      <c r="E257" s="3"/>
      <c r="F257" s="2"/>
      <c r="G257" s="2"/>
      <c r="H257" s="2"/>
      <c r="I257" s="2"/>
      <c r="J257" s="2"/>
      <c r="K257" s="2"/>
      <c r="L257" s="2"/>
      <c r="M257" s="2"/>
      <c r="N257" s="2"/>
      <c r="O257" s="2"/>
      <c r="R257" s="2"/>
    </row>
    <row r="258" spans="1:18" ht="12.75">
      <c r="A258" s="2"/>
      <c r="B258" s="3"/>
      <c r="C258" s="3"/>
      <c r="D258" s="2"/>
      <c r="E258" s="3"/>
      <c r="F258" s="2"/>
      <c r="G258" s="2"/>
      <c r="H258" s="2"/>
      <c r="I258" s="2"/>
      <c r="J258" s="2"/>
      <c r="K258" s="2"/>
      <c r="L258" s="2"/>
      <c r="M258" s="2"/>
      <c r="N258" s="2"/>
      <c r="O258" s="2"/>
      <c r="R258" s="2"/>
    </row>
    <row r="259" spans="1:18" ht="12.75">
      <c r="A259" s="2"/>
      <c r="B259" s="3"/>
      <c r="C259" s="3"/>
      <c r="D259" s="2"/>
      <c r="E259" s="3"/>
      <c r="F259" s="2"/>
      <c r="G259" s="2"/>
      <c r="H259" s="2"/>
      <c r="I259" s="2"/>
      <c r="J259" s="2"/>
      <c r="K259" s="2"/>
      <c r="L259" s="2"/>
      <c r="M259" s="2"/>
      <c r="N259" s="2"/>
      <c r="O259" s="2"/>
      <c r="R259" s="2"/>
    </row>
    <row r="260" spans="1:18" ht="12.75">
      <c r="A260" s="2"/>
      <c r="B260" s="3"/>
      <c r="C260" s="3"/>
      <c r="D260" s="2"/>
      <c r="E260" s="3"/>
      <c r="F260" s="2"/>
      <c r="G260" s="2"/>
      <c r="H260" s="2"/>
      <c r="I260" s="2"/>
      <c r="J260" s="2"/>
      <c r="K260" s="2"/>
      <c r="L260" s="2"/>
      <c r="M260" s="2"/>
      <c r="N260" s="2"/>
      <c r="O260" s="2"/>
      <c r="R260" s="2"/>
    </row>
    <row r="261" spans="1:18" ht="12.75">
      <c r="A261" s="2"/>
      <c r="B261" s="3"/>
      <c r="C261" s="3"/>
      <c r="D261" s="2"/>
      <c r="E261" s="3"/>
      <c r="F261" s="2"/>
      <c r="G261" s="2"/>
      <c r="H261" s="2"/>
      <c r="I261" s="2"/>
      <c r="J261" s="2"/>
      <c r="K261" s="2"/>
      <c r="L261" s="2"/>
      <c r="M261" s="2"/>
      <c r="N261" s="2"/>
      <c r="O261" s="2"/>
      <c r="R261" s="2"/>
    </row>
    <row r="262" spans="1:18" ht="12.75">
      <c r="A262" s="2"/>
      <c r="B262" s="3"/>
      <c r="C262" s="3"/>
      <c r="D262" s="2"/>
      <c r="E262" s="3"/>
      <c r="F262" s="2"/>
      <c r="G262" s="2"/>
      <c r="H262" s="2"/>
      <c r="I262" s="2"/>
      <c r="J262" s="2"/>
      <c r="K262" s="2"/>
      <c r="L262" s="2"/>
      <c r="M262" s="2"/>
      <c r="N262" s="2"/>
      <c r="O262" s="2"/>
      <c r="R262" s="2"/>
    </row>
    <row r="263" spans="1:18" ht="12.75">
      <c r="A263" s="2"/>
      <c r="B263" s="3"/>
      <c r="C263" s="3"/>
      <c r="D263" s="2"/>
      <c r="E263" s="3"/>
      <c r="F263" s="2"/>
      <c r="G263" s="2"/>
      <c r="H263" s="2"/>
      <c r="I263" s="2"/>
      <c r="J263" s="2"/>
      <c r="K263" s="2"/>
      <c r="L263" s="2"/>
      <c r="M263" s="2"/>
      <c r="N263" s="2"/>
      <c r="O263" s="2"/>
      <c r="R263" s="2"/>
    </row>
    <row r="264" spans="1:18" ht="12.75">
      <c r="A264" s="2"/>
      <c r="B264" s="3"/>
      <c r="C264" s="3"/>
      <c r="D264" s="2"/>
      <c r="E264" s="3"/>
      <c r="F264" s="2"/>
      <c r="G264" s="2"/>
      <c r="H264" s="2"/>
      <c r="I264" s="2"/>
      <c r="J264" s="2"/>
      <c r="K264" s="2"/>
      <c r="L264" s="2"/>
      <c r="M264" s="2"/>
      <c r="N264" s="2"/>
      <c r="O264" s="2"/>
      <c r="R264" s="2"/>
    </row>
    <row r="265" spans="1:18" ht="12.75">
      <c r="A265" s="2"/>
      <c r="B265" s="3"/>
      <c r="C265" s="3"/>
      <c r="D265" s="2"/>
      <c r="E265" s="3"/>
      <c r="F265" s="2"/>
      <c r="G265" s="2"/>
      <c r="H265" s="2"/>
      <c r="I265" s="2"/>
      <c r="J265" s="2"/>
      <c r="K265" s="2"/>
      <c r="L265" s="2"/>
      <c r="M265" s="2"/>
      <c r="N265" s="2"/>
      <c r="O265" s="2"/>
      <c r="R265" s="2"/>
    </row>
    <row r="266" spans="1:18" ht="12.75">
      <c r="A266" s="2"/>
      <c r="B266" s="3"/>
      <c r="C266" s="3"/>
      <c r="D266" s="2"/>
      <c r="E266" s="3"/>
      <c r="F266" s="2"/>
      <c r="G266" s="2"/>
      <c r="H266" s="2"/>
      <c r="I266" s="2"/>
      <c r="J266" s="2"/>
      <c r="K266" s="2"/>
      <c r="L266" s="2"/>
      <c r="M266" s="2"/>
      <c r="N266" s="2"/>
      <c r="O266" s="2"/>
      <c r="R266" s="2"/>
    </row>
    <row r="267" spans="1:18" ht="12.75">
      <c r="A267" s="2"/>
      <c r="B267" s="3"/>
      <c r="C267" s="3"/>
      <c r="D267" s="2"/>
      <c r="E267" s="3"/>
      <c r="F267" s="2"/>
      <c r="G267" s="2"/>
      <c r="H267" s="2"/>
      <c r="I267" s="2"/>
      <c r="J267" s="2"/>
      <c r="K267" s="2"/>
      <c r="L267" s="2"/>
      <c r="M267" s="2"/>
      <c r="N267" s="2"/>
      <c r="O267" s="2"/>
      <c r="R267" s="2"/>
    </row>
    <row r="268" spans="1:18" ht="12.75">
      <c r="A268" s="2"/>
      <c r="B268" s="3"/>
      <c r="C268" s="3"/>
      <c r="D268" s="2"/>
      <c r="E268" s="3"/>
      <c r="F268" s="2"/>
      <c r="G268" s="2"/>
      <c r="H268" s="2"/>
      <c r="I268" s="2"/>
      <c r="J268" s="2"/>
      <c r="K268" s="2"/>
      <c r="L268" s="2"/>
      <c r="M268" s="2"/>
      <c r="N268" s="2"/>
      <c r="O268" s="2"/>
      <c r="R268" s="2"/>
    </row>
    <row r="269" spans="1:18" ht="12.75">
      <c r="A269" s="2"/>
      <c r="B269" s="3"/>
      <c r="C269" s="3"/>
      <c r="D269" s="2"/>
      <c r="E269" s="3"/>
      <c r="F269" s="2"/>
      <c r="G269" s="2"/>
      <c r="H269" s="2"/>
      <c r="I269" s="2"/>
      <c r="J269" s="2"/>
      <c r="K269" s="2"/>
      <c r="L269" s="2"/>
      <c r="M269" s="2"/>
      <c r="N269" s="2"/>
      <c r="O269" s="2"/>
      <c r="R269" s="2"/>
    </row>
    <row r="270" spans="1:18" ht="12.75">
      <c r="A270" s="2"/>
      <c r="B270" s="3"/>
      <c r="C270" s="3"/>
      <c r="D270" s="2"/>
      <c r="E270" s="3"/>
      <c r="F270" s="2"/>
      <c r="G270" s="2"/>
      <c r="H270" s="2"/>
      <c r="I270" s="2"/>
      <c r="J270" s="2"/>
      <c r="K270" s="2"/>
      <c r="L270" s="2"/>
      <c r="M270" s="2"/>
      <c r="N270" s="2"/>
      <c r="O270" s="2"/>
      <c r="R270" s="2"/>
    </row>
    <row r="271" spans="1:18" ht="12.75">
      <c r="A271" s="2"/>
      <c r="B271" s="3"/>
      <c r="C271" s="3"/>
      <c r="D271" s="2"/>
      <c r="E271" s="3"/>
      <c r="F271" s="2"/>
      <c r="G271" s="2"/>
      <c r="H271" s="2"/>
      <c r="I271" s="2"/>
      <c r="J271" s="2"/>
      <c r="K271" s="2"/>
      <c r="L271" s="2"/>
      <c r="M271" s="2"/>
      <c r="N271" s="2"/>
      <c r="O271" s="2"/>
      <c r="R271" s="2"/>
    </row>
    <row r="272" spans="1:18" ht="12.75">
      <c r="A272" s="2"/>
      <c r="B272" s="3"/>
      <c r="C272" s="3"/>
      <c r="D272" s="2"/>
      <c r="E272" s="3"/>
      <c r="F272" s="2"/>
      <c r="G272" s="2"/>
      <c r="H272" s="2"/>
      <c r="I272" s="2"/>
      <c r="J272" s="2"/>
      <c r="K272" s="2"/>
      <c r="L272" s="2"/>
      <c r="M272" s="2"/>
      <c r="N272" s="2"/>
      <c r="O272" s="2"/>
      <c r="R272" s="2"/>
    </row>
    <row r="273" spans="1:18" ht="12.75">
      <c r="A273" s="2"/>
      <c r="B273" s="3"/>
      <c r="C273" s="3"/>
      <c r="D273" s="2"/>
      <c r="E273" s="3"/>
      <c r="F273" s="2"/>
      <c r="G273" s="2"/>
      <c r="H273" s="2"/>
      <c r="I273" s="2"/>
      <c r="J273" s="2"/>
      <c r="K273" s="2"/>
      <c r="L273" s="2"/>
      <c r="M273" s="2"/>
      <c r="N273" s="2"/>
      <c r="O273" s="2"/>
      <c r="R273" s="2"/>
    </row>
    <row r="274" spans="1:18" ht="12.75">
      <c r="A274" s="2"/>
      <c r="B274" s="3"/>
      <c r="C274" s="3"/>
      <c r="D274" s="2"/>
      <c r="E274" s="3"/>
      <c r="F274" s="2"/>
      <c r="G274" s="2"/>
      <c r="H274" s="2"/>
      <c r="I274" s="2"/>
      <c r="J274" s="2"/>
      <c r="K274" s="2"/>
      <c r="L274" s="2"/>
      <c r="M274" s="2"/>
      <c r="N274" s="2"/>
      <c r="O274" s="2"/>
      <c r="R274" s="2"/>
    </row>
    <row r="275" spans="1:18" ht="12.75">
      <c r="A275" s="2"/>
      <c r="B275" s="3"/>
      <c r="C275" s="3"/>
      <c r="D275" s="2"/>
      <c r="E275" s="3"/>
      <c r="F275" s="2"/>
      <c r="G275" s="2"/>
      <c r="H275" s="2"/>
      <c r="I275" s="2"/>
      <c r="J275" s="2"/>
      <c r="K275" s="2"/>
      <c r="L275" s="2"/>
      <c r="M275" s="2"/>
      <c r="N275" s="2"/>
      <c r="O275" s="2"/>
      <c r="R275" s="2"/>
    </row>
    <row r="276" spans="1:18" ht="12.75">
      <c r="A276" s="2"/>
      <c r="B276" s="3"/>
      <c r="C276" s="3"/>
      <c r="D276" s="2"/>
      <c r="E276" s="3"/>
      <c r="F276" s="2"/>
      <c r="G276" s="2"/>
      <c r="H276" s="2"/>
      <c r="I276" s="2"/>
      <c r="J276" s="2"/>
      <c r="K276" s="2"/>
      <c r="L276" s="2"/>
      <c r="M276" s="2"/>
      <c r="N276" s="2"/>
      <c r="O276" s="2"/>
      <c r="R276" s="2"/>
    </row>
    <row r="277" spans="1:18" ht="12.75">
      <c r="A277" s="2"/>
      <c r="B277" s="3"/>
      <c r="C277" s="3"/>
      <c r="D277" s="2"/>
      <c r="E277" s="3"/>
      <c r="F277" s="2"/>
      <c r="G277" s="2"/>
      <c r="H277" s="2"/>
      <c r="I277" s="2"/>
      <c r="J277" s="2"/>
      <c r="K277" s="2"/>
      <c r="L277" s="2"/>
      <c r="M277" s="2"/>
      <c r="N277" s="2"/>
      <c r="O277" s="2"/>
      <c r="R277" s="2"/>
    </row>
    <row r="278" spans="1:18" ht="12.75">
      <c r="A278" s="2"/>
      <c r="B278" s="3"/>
      <c r="C278" s="3"/>
      <c r="D278" s="2"/>
      <c r="E278" s="3"/>
      <c r="F278" s="2"/>
      <c r="G278" s="2"/>
      <c r="H278" s="2"/>
      <c r="I278" s="2"/>
      <c r="J278" s="2"/>
      <c r="K278" s="2"/>
      <c r="L278" s="2"/>
      <c r="M278" s="2"/>
      <c r="N278" s="2"/>
      <c r="O278" s="2"/>
      <c r="R278" s="2"/>
    </row>
    <row r="279" spans="1:18" ht="12.75">
      <c r="A279" s="2"/>
      <c r="B279" s="3"/>
      <c r="C279" s="3"/>
      <c r="D279" s="2"/>
      <c r="E279" s="3"/>
      <c r="F279" s="2"/>
      <c r="G279" s="2"/>
      <c r="H279" s="2"/>
      <c r="I279" s="2"/>
      <c r="J279" s="2"/>
      <c r="K279" s="2"/>
      <c r="L279" s="2"/>
      <c r="M279" s="2"/>
      <c r="N279" s="2"/>
      <c r="O279" s="2"/>
      <c r="R279" s="2"/>
    </row>
    <row r="280" spans="1:18" ht="12.75">
      <c r="A280" s="2"/>
      <c r="B280" s="3"/>
      <c r="C280" s="3"/>
      <c r="D280" s="2"/>
      <c r="E280" s="3"/>
      <c r="F280" s="2"/>
      <c r="G280" s="2"/>
      <c r="H280" s="2"/>
      <c r="I280" s="2"/>
      <c r="J280" s="2"/>
      <c r="K280" s="2"/>
      <c r="L280" s="2"/>
      <c r="M280" s="2"/>
      <c r="N280" s="2"/>
      <c r="O280" s="2"/>
      <c r="R280" s="2"/>
    </row>
    <row r="281" spans="1:18" ht="12.75">
      <c r="A281" s="2"/>
      <c r="B281" s="3"/>
      <c r="C281" s="3"/>
      <c r="D281" s="2"/>
      <c r="E281" s="3"/>
      <c r="F281" s="2"/>
      <c r="G281" s="2"/>
      <c r="H281" s="2"/>
      <c r="I281" s="2"/>
      <c r="J281" s="2"/>
      <c r="K281" s="2"/>
      <c r="L281" s="2"/>
      <c r="M281" s="2"/>
      <c r="N281" s="2"/>
      <c r="O281" s="2"/>
      <c r="R281" s="2"/>
    </row>
    <row r="282" spans="1:18" ht="12.75">
      <c r="A282" s="2"/>
      <c r="B282" s="3"/>
      <c r="C282" s="3"/>
      <c r="D282" s="2"/>
      <c r="E282" s="3"/>
      <c r="F282" s="2"/>
      <c r="G282" s="2"/>
      <c r="H282" s="2"/>
      <c r="I282" s="2"/>
      <c r="J282" s="2"/>
      <c r="K282" s="2"/>
      <c r="L282" s="2"/>
      <c r="M282" s="2"/>
      <c r="N282" s="2"/>
      <c r="O282" s="2"/>
      <c r="R282" s="2"/>
    </row>
    <row r="283" spans="1:18" ht="12.75">
      <c r="A283" s="2"/>
      <c r="B283" s="3"/>
      <c r="C283" s="3"/>
      <c r="D283" s="2"/>
      <c r="E283" s="3"/>
      <c r="F283" s="2"/>
      <c r="G283" s="2"/>
      <c r="H283" s="2"/>
      <c r="I283" s="2"/>
      <c r="J283" s="2"/>
      <c r="K283" s="2"/>
      <c r="L283" s="2"/>
      <c r="M283" s="2"/>
      <c r="N283" s="2"/>
      <c r="O283" s="2"/>
      <c r="R283" s="2"/>
    </row>
    <row r="284" spans="1:18" ht="12.75">
      <c r="A284" s="2"/>
      <c r="B284" s="3"/>
      <c r="C284" s="3"/>
      <c r="D284" s="2"/>
      <c r="E284" s="3"/>
      <c r="F284" s="2"/>
      <c r="G284" s="2"/>
      <c r="H284" s="2"/>
      <c r="I284" s="2"/>
      <c r="J284" s="2"/>
      <c r="K284" s="2"/>
      <c r="L284" s="2"/>
      <c r="M284" s="2"/>
      <c r="N284" s="2"/>
      <c r="O284" s="2"/>
      <c r="R284" s="2"/>
    </row>
    <row r="285" spans="1:18" ht="12.75">
      <c r="A285" s="2"/>
      <c r="B285" s="3"/>
      <c r="C285" s="3"/>
      <c r="D285" s="2"/>
      <c r="E285" s="3"/>
      <c r="F285" s="2"/>
      <c r="G285" s="2"/>
      <c r="H285" s="2"/>
      <c r="I285" s="2"/>
      <c r="J285" s="2"/>
      <c r="K285" s="2"/>
      <c r="L285" s="2"/>
      <c r="M285" s="2"/>
      <c r="N285" s="2"/>
      <c r="O285" s="2"/>
      <c r="R285" s="2"/>
    </row>
    <row r="286" spans="1:18" ht="12.75">
      <c r="A286" s="2"/>
      <c r="B286" s="3"/>
      <c r="C286" s="3"/>
      <c r="D286" s="2"/>
      <c r="E286" s="3"/>
      <c r="F286" s="2"/>
      <c r="G286" s="2"/>
      <c r="H286" s="2"/>
      <c r="I286" s="2"/>
      <c r="J286" s="2"/>
      <c r="K286" s="2"/>
      <c r="L286" s="2"/>
      <c r="M286" s="2"/>
      <c r="N286" s="2"/>
      <c r="O286" s="2"/>
      <c r="R286" s="2"/>
    </row>
    <row r="287" spans="1:18" ht="12.75">
      <c r="A287" s="2"/>
      <c r="B287" s="3"/>
      <c r="C287" s="3"/>
      <c r="D287" s="2"/>
      <c r="E287" s="3"/>
      <c r="F287" s="2"/>
      <c r="G287" s="2"/>
      <c r="H287" s="2"/>
      <c r="I287" s="2"/>
      <c r="J287" s="2"/>
      <c r="K287" s="2"/>
      <c r="L287" s="2"/>
      <c r="M287" s="2"/>
      <c r="N287" s="2"/>
      <c r="O287" s="2"/>
      <c r="R287" s="2"/>
    </row>
    <row r="288" spans="1:18" ht="12.75">
      <c r="A288" s="2"/>
      <c r="B288" s="3"/>
      <c r="C288" s="3"/>
      <c r="D288" s="2"/>
      <c r="E288" s="3"/>
      <c r="F288" s="2"/>
      <c r="G288" s="2"/>
      <c r="H288" s="2"/>
      <c r="I288" s="2"/>
      <c r="J288" s="2"/>
      <c r="K288" s="2"/>
      <c r="L288" s="2"/>
      <c r="M288" s="2"/>
      <c r="N288" s="2"/>
      <c r="O288" s="2"/>
      <c r="R288" s="2"/>
    </row>
    <row r="289" spans="1:18" ht="12.75">
      <c r="A289" s="2"/>
      <c r="B289" s="3"/>
      <c r="C289" s="3"/>
      <c r="D289" s="2"/>
      <c r="E289" s="3"/>
      <c r="F289" s="2"/>
      <c r="G289" s="2"/>
      <c r="H289" s="2"/>
      <c r="I289" s="2"/>
      <c r="J289" s="2"/>
      <c r="K289" s="2"/>
      <c r="L289" s="2"/>
      <c r="M289" s="2"/>
      <c r="N289" s="2"/>
      <c r="O289" s="2"/>
      <c r="R289" s="2"/>
    </row>
    <row r="290" spans="1:18" ht="12.75">
      <c r="A290" s="2"/>
      <c r="B290" s="3"/>
      <c r="C290" s="3"/>
      <c r="D290" s="2"/>
      <c r="E290" s="3"/>
      <c r="F290" s="2"/>
      <c r="G290" s="2"/>
      <c r="H290" s="2"/>
      <c r="I290" s="2"/>
      <c r="J290" s="2"/>
      <c r="K290" s="2"/>
      <c r="L290" s="2"/>
      <c r="M290" s="2"/>
      <c r="N290" s="2"/>
      <c r="O290" s="2"/>
      <c r="R290" s="2"/>
    </row>
    <row r="291" spans="1:18" ht="12.75">
      <c r="A291" s="2"/>
      <c r="B291" s="3"/>
      <c r="C291" s="3"/>
      <c r="D291" s="2"/>
      <c r="E291" s="3"/>
      <c r="F291" s="2"/>
      <c r="G291" s="2"/>
      <c r="H291" s="2"/>
      <c r="I291" s="2"/>
      <c r="J291" s="2"/>
      <c r="K291" s="2"/>
      <c r="L291" s="2"/>
      <c r="M291" s="2"/>
      <c r="N291" s="2"/>
      <c r="O291" s="2"/>
      <c r="R291" s="2"/>
    </row>
    <row r="292" spans="1:18" ht="12.75">
      <c r="A292" s="2"/>
      <c r="B292" s="3"/>
      <c r="C292" s="3"/>
      <c r="D292" s="2"/>
      <c r="E292" s="3"/>
      <c r="F292" s="2"/>
      <c r="G292" s="2"/>
      <c r="H292" s="2"/>
      <c r="I292" s="2"/>
      <c r="J292" s="2"/>
      <c r="K292" s="2"/>
      <c r="L292" s="2"/>
      <c r="M292" s="2"/>
      <c r="N292" s="2"/>
      <c r="O292" s="2"/>
      <c r="R292" s="2"/>
    </row>
    <row r="293" spans="1:18" ht="12.75">
      <c r="A293" s="2"/>
      <c r="B293" s="3"/>
      <c r="C293" s="3"/>
      <c r="D293" s="2"/>
      <c r="E293" s="3"/>
      <c r="F293" s="2"/>
      <c r="G293" s="2"/>
      <c r="H293" s="2"/>
      <c r="I293" s="2"/>
      <c r="J293" s="2"/>
      <c r="K293" s="2"/>
      <c r="L293" s="2"/>
      <c r="M293" s="2"/>
      <c r="N293" s="2"/>
      <c r="O293" s="2"/>
      <c r="R293" s="2"/>
    </row>
    <row r="294" spans="1:18" ht="12.75">
      <c r="A294" s="2"/>
      <c r="B294" s="3"/>
      <c r="C294" s="3"/>
      <c r="D294" s="2"/>
      <c r="E294" s="3"/>
      <c r="F294" s="2"/>
      <c r="G294" s="2"/>
      <c r="H294" s="2"/>
      <c r="I294" s="2"/>
      <c r="J294" s="2"/>
      <c r="K294" s="2"/>
      <c r="L294" s="2"/>
      <c r="M294" s="2"/>
      <c r="N294" s="2"/>
      <c r="O294" s="2"/>
      <c r="R294" s="2"/>
    </row>
    <row r="295" spans="1:18" ht="12.75">
      <c r="A295" s="2"/>
      <c r="B295" s="3"/>
      <c r="C295" s="3"/>
      <c r="D295" s="2"/>
      <c r="E295" s="3"/>
      <c r="F295" s="2"/>
      <c r="G295" s="2"/>
      <c r="H295" s="2"/>
      <c r="I295" s="2"/>
      <c r="J295" s="2"/>
      <c r="K295" s="2"/>
      <c r="L295" s="2"/>
      <c r="M295" s="2"/>
      <c r="N295" s="2"/>
      <c r="O295" s="2"/>
      <c r="R295" s="2"/>
    </row>
    <row r="296" spans="1:18" ht="12.75">
      <c r="A296" s="2"/>
      <c r="B296" s="3"/>
      <c r="C296" s="3"/>
      <c r="D296" s="2"/>
      <c r="E296" s="3"/>
      <c r="F296" s="2"/>
      <c r="G296" s="2"/>
      <c r="H296" s="2"/>
      <c r="I296" s="2"/>
      <c r="J296" s="2"/>
      <c r="K296" s="2"/>
      <c r="L296" s="2"/>
      <c r="M296" s="2"/>
      <c r="N296" s="2"/>
      <c r="O296" s="2"/>
      <c r="R296" s="2"/>
    </row>
    <row r="297" spans="1:18" ht="12.75">
      <c r="A297" s="2"/>
      <c r="B297" s="3"/>
      <c r="C297" s="3"/>
      <c r="D297" s="2"/>
      <c r="E297" s="3"/>
      <c r="F297" s="2"/>
      <c r="G297" s="2"/>
      <c r="H297" s="2"/>
      <c r="I297" s="2"/>
      <c r="J297" s="2"/>
      <c r="K297" s="2"/>
      <c r="L297" s="2"/>
      <c r="M297" s="2"/>
      <c r="N297" s="2"/>
      <c r="O297" s="2"/>
      <c r="R297" s="2"/>
    </row>
    <row r="298" spans="1:18" ht="12.75">
      <c r="A298" s="2"/>
      <c r="B298" s="3"/>
      <c r="C298" s="3"/>
      <c r="D298" s="2"/>
      <c r="E298" s="3"/>
      <c r="F298" s="2"/>
      <c r="G298" s="2"/>
      <c r="H298" s="2"/>
      <c r="I298" s="2"/>
      <c r="J298" s="2"/>
      <c r="K298" s="2"/>
      <c r="L298" s="2"/>
      <c r="M298" s="2"/>
      <c r="N298" s="2"/>
      <c r="O298" s="2"/>
      <c r="R298" s="2"/>
    </row>
  </sheetData>
  <sheetProtection/>
  <printOptions/>
  <pageMargins left="0.75" right="0.75" top="1" bottom="1" header="0.5" footer="0.5"/>
  <pageSetup horizontalDpi="600" verticalDpi="600" orientation="landscape" paperSize="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28"/>
  <sheetViews>
    <sheetView view="pageBreakPreview" zoomScale="60" zoomScaleNormal="80" zoomScalePageLayoutView="0" workbookViewId="0" topLeftCell="A1">
      <selection activeCell="P50" sqref="P50"/>
    </sheetView>
  </sheetViews>
  <sheetFormatPr defaultColWidth="9.140625" defaultRowHeight="12.75"/>
  <cols>
    <col min="1" max="1" width="16.28125" style="0" customWidth="1"/>
    <col min="2" max="2" width="17.28125" style="0" customWidth="1"/>
    <col min="3" max="3" width="5.57421875" style="0" bestFit="1" customWidth="1"/>
    <col min="4" max="4" width="5.28125" style="0" bestFit="1" customWidth="1"/>
    <col min="5" max="5" width="6.00390625" style="0" bestFit="1" customWidth="1"/>
    <col min="6" max="6" width="5.7109375" style="0" bestFit="1" customWidth="1"/>
    <col min="7" max="7" width="5.57421875" style="0" customWidth="1"/>
    <col min="17" max="17" width="17.00390625" style="0" customWidth="1"/>
  </cols>
  <sheetData>
    <row r="1" spans="1:18" ht="12.75">
      <c r="A1" s="1" t="s">
        <v>1</v>
      </c>
      <c r="B1" s="1" t="s">
        <v>2</v>
      </c>
      <c r="C1" s="1" t="s">
        <v>3</v>
      </c>
      <c r="D1" s="1" t="s">
        <v>4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14</v>
      </c>
      <c r="N1" s="1" t="s">
        <v>15</v>
      </c>
      <c r="O1" s="1" t="s">
        <v>18</v>
      </c>
      <c r="R1" s="12" t="s">
        <v>173</v>
      </c>
    </row>
    <row r="2" spans="1:19" ht="12.75">
      <c r="A2" s="3" t="s">
        <v>40</v>
      </c>
      <c r="B2" s="3" t="s">
        <v>41</v>
      </c>
      <c r="C2" s="2">
        <v>5.5</v>
      </c>
      <c r="D2" s="3" t="s">
        <v>24</v>
      </c>
      <c r="E2" s="2">
        <v>31</v>
      </c>
      <c r="F2" s="2">
        <v>18</v>
      </c>
      <c r="G2" s="2">
        <v>10</v>
      </c>
      <c r="H2" s="2" t="b">
        <v>0</v>
      </c>
      <c r="I2" s="2" t="b">
        <v>0</v>
      </c>
      <c r="J2" s="2" t="b">
        <v>0</v>
      </c>
      <c r="K2" s="2">
        <v>0</v>
      </c>
      <c r="L2" s="2">
        <v>1460</v>
      </c>
      <c r="M2" s="2">
        <v>1888</v>
      </c>
      <c r="N2" s="2">
        <v>1888</v>
      </c>
      <c r="O2" s="2">
        <v>17</v>
      </c>
      <c r="P2" s="2"/>
      <c r="Q2" s="4"/>
      <c r="R2" s="2">
        <f>(C2-1)*2</f>
        <v>9</v>
      </c>
      <c r="S2" s="2"/>
    </row>
    <row r="3" spans="1:19" ht="12.75">
      <c r="A3" s="3" t="s">
        <v>22</v>
      </c>
      <c r="B3" s="3" t="s">
        <v>23</v>
      </c>
      <c r="C3" s="2">
        <v>6</v>
      </c>
      <c r="D3" s="3" t="s">
        <v>24</v>
      </c>
      <c r="E3" s="2">
        <v>31</v>
      </c>
      <c r="F3" s="2">
        <v>12</v>
      </c>
      <c r="G3" s="2">
        <v>1</v>
      </c>
      <c r="H3" s="2" t="b">
        <v>0</v>
      </c>
      <c r="I3" s="2" t="b">
        <v>0</v>
      </c>
      <c r="J3" s="2" t="b">
        <v>0</v>
      </c>
      <c r="K3" s="2">
        <v>0</v>
      </c>
      <c r="L3" s="2">
        <v>935</v>
      </c>
      <c r="M3" s="2">
        <v>2098</v>
      </c>
      <c r="N3" s="2">
        <v>2098</v>
      </c>
      <c r="O3" s="2">
        <v>17</v>
      </c>
      <c r="P3" s="2"/>
      <c r="Q3" s="4"/>
      <c r="R3" s="2">
        <f aca="true" t="shared" si="0" ref="R3:R11">(C3-1)*2</f>
        <v>10</v>
      </c>
      <c r="S3" s="2"/>
    </row>
    <row r="4" spans="1:19" ht="12.75">
      <c r="A4" s="3" t="s">
        <v>26</v>
      </c>
      <c r="B4" s="3" t="s">
        <v>27</v>
      </c>
      <c r="C4" s="2">
        <v>3</v>
      </c>
      <c r="D4" s="3" t="s">
        <v>24</v>
      </c>
      <c r="E4" s="2">
        <v>26</v>
      </c>
      <c r="F4" s="2">
        <v>8</v>
      </c>
      <c r="G4" s="2">
        <v>8</v>
      </c>
      <c r="H4" s="2" t="b">
        <v>0</v>
      </c>
      <c r="I4" s="2" t="b">
        <v>0</v>
      </c>
      <c r="J4" s="2" t="b">
        <v>0</v>
      </c>
      <c r="K4" s="2">
        <v>0</v>
      </c>
      <c r="L4" s="2">
        <v>860</v>
      </c>
      <c r="M4" s="2">
        <v>1469</v>
      </c>
      <c r="N4" s="2">
        <v>1469</v>
      </c>
      <c r="O4" s="2">
        <v>17</v>
      </c>
      <c r="P4" s="2"/>
      <c r="Q4" s="4"/>
      <c r="R4" s="2">
        <f>(C4-1)*2</f>
        <v>4</v>
      </c>
      <c r="S4" s="2"/>
    </row>
    <row r="5" spans="1:19" ht="12.75">
      <c r="A5" s="3" t="s">
        <v>32</v>
      </c>
      <c r="B5" s="3" t="s">
        <v>33</v>
      </c>
      <c r="C5" s="2">
        <v>5.5</v>
      </c>
      <c r="D5" s="3" t="s">
        <v>24</v>
      </c>
      <c r="E5" s="2">
        <v>24</v>
      </c>
      <c r="F5" s="2">
        <v>14</v>
      </c>
      <c r="G5" s="2">
        <v>0</v>
      </c>
      <c r="H5" s="2" t="b">
        <v>0</v>
      </c>
      <c r="I5" s="2" t="b">
        <v>0</v>
      </c>
      <c r="J5" s="2" t="b">
        <v>0</v>
      </c>
      <c r="K5" s="2">
        <v>0</v>
      </c>
      <c r="L5" s="2">
        <v>940</v>
      </c>
      <c r="M5" s="2">
        <v>1888</v>
      </c>
      <c r="N5" s="2">
        <v>1888</v>
      </c>
      <c r="O5" s="2">
        <v>17</v>
      </c>
      <c r="P5" s="2"/>
      <c r="Q5" s="4"/>
      <c r="R5" s="2">
        <f t="shared" si="0"/>
        <v>9</v>
      </c>
      <c r="S5" s="2"/>
    </row>
    <row r="6" spans="1:19" ht="12.75">
      <c r="A6" s="3" t="s">
        <v>30</v>
      </c>
      <c r="B6" s="3" t="s">
        <v>31</v>
      </c>
      <c r="C6" s="2">
        <v>6</v>
      </c>
      <c r="D6" s="3" t="s">
        <v>24</v>
      </c>
      <c r="E6" s="2">
        <v>19</v>
      </c>
      <c r="F6" s="2">
        <v>8</v>
      </c>
      <c r="G6" s="2">
        <v>4</v>
      </c>
      <c r="H6" s="2" t="b">
        <v>0</v>
      </c>
      <c r="I6" s="2" t="b">
        <v>0</v>
      </c>
      <c r="J6" s="2" t="b">
        <v>0</v>
      </c>
      <c r="K6" s="2">
        <v>0</v>
      </c>
      <c r="L6" s="2">
        <v>690</v>
      </c>
      <c r="M6" s="2">
        <v>2098</v>
      </c>
      <c r="N6" s="2">
        <v>2098</v>
      </c>
      <c r="O6" s="2">
        <v>17</v>
      </c>
      <c r="P6" s="2"/>
      <c r="Q6" s="4"/>
      <c r="R6" s="2">
        <f t="shared" si="0"/>
        <v>10</v>
      </c>
      <c r="S6" s="2"/>
    </row>
    <row r="7" spans="1:19" ht="12.75">
      <c r="A7" s="3" t="s">
        <v>38</v>
      </c>
      <c r="B7" s="3" t="s">
        <v>39</v>
      </c>
      <c r="C7" s="2">
        <v>4.5</v>
      </c>
      <c r="D7" s="3" t="s">
        <v>24</v>
      </c>
      <c r="E7" s="2">
        <v>61</v>
      </c>
      <c r="F7" s="2">
        <v>5</v>
      </c>
      <c r="G7" s="2">
        <v>1</v>
      </c>
      <c r="H7" s="2" t="b">
        <v>0</v>
      </c>
      <c r="I7" s="2" t="b">
        <v>0</v>
      </c>
      <c r="J7" s="2" t="b">
        <v>0</v>
      </c>
      <c r="K7" s="2">
        <v>0</v>
      </c>
      <c r="L7" s="2">
        <v>885</v>
      </c>
      <c r="M7" s="2">
        <v>1679</v>
      </c>
      <c r="N7" s="2">
        <v>1679</v>
      </c>
      <c r="O7" s="2">
        <v>17</v>
      </c>
      <c r="P7" s="2"/>
      <c r="Q7" s="4"/>
      <c r="R7" s="2">
        <f>(C7-1)*2</f>
        <v>7</v>
      </c>
      <c r="S7" s="2"/>
    </row>
    <row r="8" spans="1:19" ht="12.75">
      <c r="A8" s="3" t="s">
        <v>25</v>
      </c>
      <c r="B8" s="3" t="s">
        <v>23</v>
      </c>
      <c r="C8" s="2">
        <v>6</v>
      </c>
      <c r="D8" s="3" t="s">
        <v>24</v>
      </c>
      <c r="E8" s="2">
        <v>14</v>
      </c>
      <c r="F8" s="2">
        <v>4</v>
      </c>
      <c r="G8" s="2">
        <v>1</v>
      </c>
      <c r="H8" s="2" t="b">
        <v>0</v>
      </c>
      <c r="I8" s="2" t="b">
        <v>0</v>
      </c>
      <c r="J8" s="2" t="b">
        <v>0</v>
      </c>
      <c r="K8" s="2">
        <v>0</v>
      </c>
      <c r="L8" s="2">
        <v>365</v>
      </c>
      <c r="M8" s="2">
        <v>2098</v>
      </c>
      <c r="N8" s="2">
        <v>2098</v>
      </c>
      <c r="O8" s="2">
        <v>17</v>
      </c>
      <c r="P8" s="2"/>
      <c r="Q8" s="4"/>
      <c r="R8" s="2">
        <f t="shared" si="0"/>
        <v>10</v>
      </c>
      <c r="S8" s="2"/>
    </row>
    <row r="9" spans="1:19" ht="12.75">
      <c r="A9" s="3" t="s">
        <v>93</v>
      </c>
      <c r="B9" s="3" t="s">
        <v>94</v>
      </c>
      <c r="C9" s="2">
        <v>4</v>
      </c>
      <c r="D9" s="3" t="s">
        <v>24</v>
      </c>
      <c r="E9" s="2">
        <v>20</v>
      </c>
      <c r="F9" s="2">
        <v>11</v>
      </c>
      <c r="G9" s="2">
        <v>3</v>
      </c>
      <c r="H9" s="2" t="b">
        <v>1</v>
      </c>
      <c r="I9" s="2" t="b">
        <v>0</v>
      </c>
      <c r="J9" s="2" t="b">
        <v>0</v>
      </c>
      <c r="K9" s="2">
        <v>0</v>
      </c>
      <c r="L9" s="2">
        <v>1625</v>
      </c>
      <c r="M9" s="2">
        <v>840</v>
      </c>
      <c r="N9" s="2">
        <v>840</v>
      </c>
      <c r="O9" s="2">
        <v>17</v>
      </c>
      <c r="P9" s="2"/>
      <c r="Q9" s="4"/>
      <c r="R9" s="2">
        <f>(C9-1)</f>
        <v>3</v>
      </c>
      <c r="S9" s="2"/>
    </row>
    <row r="10" spans="1:19" ht="12.75">
      <c r="A10" s="3" t="s">
        <v>36</v>
      </c>
      <c r="B10" s="3" t="s">
        <v>37</v>
      </c>
      <c r="C10" s="2">
        <v>5.5</v>
      </c>
      <c r="D10" s="3" t="s">
        <v>24</v>
      </c>
      <c r="E10" s="2">
        <v>18</v>
      </c>
      <c r="F10" s="2">
        <v>6</v>
      </c>
      <c r="G10" s="2">
        <v>4</v>
      </c>
      <c r="H10" s="2" t="b">
        <v>0</v>
      </c>
      <c r="I10" s="2" t="b">
        <v>0</v>
      </c>
      <c r="J10" s="2" t="b">
        <v>0</v>
      </c>
      <c r="K10" s="2">
        <v>0</v>
      </c>
      <c r="L10" s="2">
        <v>580</v>
      </c>
      <c r="M10" s="2">
        <v>1888</v>
      </c>
      <c r="N10" s="2">
        <v>1888</v>
      </c>
      <c r="O10" s="2">
        <v>17</v>
      </c>
      <c r="P10" s="2"/>
      <c r="Q10" s="4"/>
      <c r="R10" s="2">
        <f>(C10-1)*2</f>
        <v>9</v>
      </c>
      <c r="S10" s="2"/>
    </row>
    <row r="11" spans="1:19" ht="12.75">
      <c r="A11" s="3" t="s">
        <v>98</v>
      </c>
      <c r="B11" s="3" t="s">
        <v>99</v>
      </c>
      <c r="C11" s="2">
        <v>3</v>
      </c>
      <c r="D11" s="3" t="s">
        <v>24</v>
      </c>
      <c r="E11" s="2">
        <v>15</v>
      </c>
      <c r="F11" s="2">
        <v>6</v>
      </c>
      <c r="G11" s="2">
        <v>2</v>
      </c>
      <c r="H11" s="2" t="b">
        <v>0</v>
      </c>
      <c r="I11" s="2" t="b">
        <v>0</v>
      </c>
      <c r="J11" s="2" t="b">
        <v>0</v>
      </c>
      <c r="K11" s="2">
        <v>0</v>
      </c>
      <c r="L11" s="2">
        <v>500</v>
      </c>
      <c r="M11" s="2">
        <v>1469</v>
      </c>
      <c r="N11" s="2">
        <v>1469</v>
      </c>
      <c r="O11" s="2">
        <v>17</v>
      </c>
      <c r="P11" s="2"/>
      <c r="Q11" s="4"/>
      <c r="R11" s="2">
        <f t="shared" si="0"/>
        <v>4</v>
      </c>
      <c r="S11" s="2"/>
    </row>
    <row r="12" spans="1:19" ht="12.75">
      <c r="A12" s="3"/>
      <c r="B12" s="3"/>
      <c r="C12" s="2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>
        <f>SUM(K2:L11)</f>
        <v>8840</v>
      </c>
      <c r="Q12" s="5" t="s">
        <v>122</v>
      </c>
      <c r="R12" s="2"/>
      <c r="S12" s="2"/>
    </row>
    <row r="13" spans="1:19" ht="12.75">
      <c r="A13" s="3"/>
      <c r="B13" s="3"/>
      <c r="C13" s="2"/>
      <c r="D13" s="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4"/>
      <c r="R13" s="12" t="s">
        <v>173</v>
      </c>
      <c r="S13" s="2"/>
    </row>
    <row r="14" spans="1:19" ht="12.75">
      <c r="A14" s="3" t="s">
        <v>91</v>
      </c>
      <c r="B14" s="3" t="s">
        <v>92</v>
      </c>
      <c r="C14" s="2">
        <v>6.5</v>
      </c>
      <c r="D14" s="3" t="s">
        <v>21</v>
      </c>
      <c r="E14" s="2">
        <v>50</v>
      </c>
      <c r="F14" s="2">
        <v>3</v>
      </c>
      <c r="G14" s="2">
        <v>4</v>
      </c>
      <c r="H14" s="2" t="b">
        <v>1</v>
      </c>
      <c r="I14" s="2" t="b">
        <v>0</v>
      </c>
      <c r="J14" s="2" t="b">
        <v>1</v>
      </c>
      <c r="K14" s="2">
        <v>0</v>
      </c>
      <c r="L14" s="2">
        <v>2750</v>
      </c>
      <c r="M14" s="2">
        <v>496</v>
      </c>
      <c r="N14" s="2">
        <v>496</v>
      </c>
      <c r="O14" s="2">
        <v>17</v>
      </c>
      <c r="P14" s="2"/>
      <c r="Q14" s="4"/>
      <c r="R14" s="2">
        <f>(C14-1)</f>
        <v>5.5</v>
      </c>
      <c r="S14" s="2"/>
    </row>
    <row r="15" spans="1:19" ht="12.75">
      <c r="A15" s="3" t="s">
        <v>48</v>
      </c>
      <c r="B15" s="3" t="s">
        <v>49</v>
      </c>
      <c r="C15" s="2">
        <v>4</v>
      </c>
      <c r="D15" s="3" t="s">
        <v>21</v>
      </c>
      <c r="E15" s="2">
        <v>27</v>
      </c>
      <c r="F15" s="2">
        <v>4</v>
      </c>
      <c r="G15" s="2">
        <v>1</v>
      </c>
      <c r="H15" s="2" t="b">
        <v>0</v>
      </c>
      <c r="I15" s="2" t="b">
        <v>0</v>
      </c>
      <c r="J15" s="2" t="b">
        <v>0</v>
      </c>
      <c r="K15" s="2">
        <v>0</v>
      </c>
      <c r="L15" s="2">
        <v>495</v>
      </c>
      <c r="M15" s="2">
        <v>795</v>
      </c>
      <c r="N15" s="2">
        <v>795</v>
      </c>
      <c r="O15" s="2">
        <v>17</v>
      </c>
      <c r="P15" s="2"/>
      <c r="Q15" s="4"/>
      <c r="R15" s="2">
        <f aca="true" t="shared" si="1" ref="R15:R21">(C15-1)*2</f>
        <v>6</v>
      </c>
      <c r="S15" s="2"/>
    </row>
    <row r="16" spans="1:19" ht="26.25">
      <c r="A16" s="3" t="s">
        <v>100</v>
      </c>
      <c r="B16" s="3" t="s">
        <v>97</v>
      </c>
      <c r="C16" s="2">
        <v>2</v>
      </c>
      <c r="D16" s="3" t="s">
        <v>21</v>
      </c>
      <c r="E16" s="2">
        <v>12</v>
      </c>
      <c r="F16" s="2">
        <v>9</v>
      </c>
      <c r="G16" s="2">
        <v>8</v>
      </c>
      <c r="H16" s="2" t="b">
        <v>0</v>
      </c>
      <c r="I16" s="2" t="b">
        <v>0</v>
      </c>
      <c r="J16" s="2" t="b">
        <v>0</v>
      </c>
      <c r="K16" s="2">
        <v>0</v>
      </c>
      <c r="L16" s="2">
        <v>770</v>
      </c>
      <c r="M16" s="2">
        <v>596</v>
      </c>
      <c r="N16" s="2">
        <v>596</v>
      </c>
      <c r="O16" s="2">
        <v>17</v>
      </c>
      <c r="P16" s="2"/>
      <c r="Q16" s="4"/>
      <c r="R16" s="2">
        <f t="shared" si="1"/>
        <v>2</v>
      </c>
      <c r="S16" s="2"/>
    </row>
    <row r="17" spans="1:19" ht="12.75">
      <c r="A17" s="3" t="s">
        <v>88</v>
      </c>
      <c r="B17" s="3" t="s">
        <v>58</v>
      </c>
      <c r="C17" s="2">
        <v>6</v>
      </c>
      <c r="D17" s="3" t="s">
        <v>21</v>
      </c>
      <c r="E17" s="2">
        <v>17</v>
      </c>
      <c r="F17" s="2">
        <v>9</v>
      </c>
      <c r="G17" s="2">
        <v>8</v>
      </c>
      <c r="H17" s="2" t="b">
        <v>1</v>
      </c>
      <c r="I17" s="2" t="b">
        <v>0</v>
      </c>
      <c r="J17" s="2" t="b">
        <v>0</v>
      </c>
      <c r="K17" s="2">
        <v>0</v>
      </c>
      <c r="L17" s="2">
        <v>1820</v>
      </c>
      <c r="M17" s="2">
        <v>496</v>
      </c>
      <c r="N17" s="2">
        <v>496</v>
      </c>
      <c r="O17" s="2">
        <v>17</v>
      </c>
      <c r="P17" s="2"/>
      <c r="Q17" s="4"/>
      <c r="R17" s="2">
        <f>(C17-1)</f>
        <v>5</v>
      </c>
      <c r="S17" s="2"/>
    </row>
    <row r="18" spans="1:19" ht="12.75">
      <c r="A18" s="3" t="s">
        <v>86</v>
      </c>
      <c r="B18" s="3" t="s">
        <v>77</v>
      </c>
      <c r="C18" s="2">
        <v>5</v>
      </c>
      <c r="D18" s="3" t="s">
        <v>21</v>
      </c>
      <c r="E18" s="2">
        <v>10</v>
      </c>
      <c r="F18" s="2">
        <v>1</v>
      </c>
      <c r="G18" s="2">
        <v>1</v>
      </c>
      <c r="H18" s="2" t="b">
        <v>0</v>
      </c>
      <c r="I18" s="2" t="b">
        <v>0</v>
      </c>
      <c r="J18" s="2" t="b">
        <v>0</v>
      </c>
      <c r="K18" s="2">
        <v>0</v>
      </c>
      <c r="L18" s="2">
        <v>175</v>
      </c>
      <c r="M18" s="2">
        <v>894</v>
      </c>
      <c r="N18" s="2">
        <v>894</v>
      </c>
      <c r="O18" s="2">
        <v>17</v>
      </c>
      <c r="P18" s="2"/>
      <c r="Q18" s="4"/>
      <c r="R18" s="2">
        <f t="shared" si="1"/>
        <v>8</v>
      </c>
      <c r="S18" s="2"/>
    </row>
    <row r="19" spans="1:19" ht="12.75">
      <c r="A19" s="3" t="s">
        <v>82</v>
      </c>
      <c r="B19" s="3" t="s">
        <v>58</v>
      </c>
      <c r="C19" s="2">
        <v>6</v>
      </c>
      <c r="D19" s="3" t="s">
        <v>21</v>
      </c>
      <c r="E19" s="2">
        <v>41</v>
      </c>
      <c r="F19" s="2">
        <v>14</v>
      </c>
      <c r="G19" s="2">
        <v>8</v>
      </c>
      <c r="H19" s="2" t="b">
        <v>0</v>
      </c>
      <c r="I19" s="2" t="b">
        <v>0</v>
      </c>
      <c r="J19" s="2" t="b">
        <v>0</v>
      </c>
      <c r="K19" s="2">
        <v>0</v>
      </c>
      <c r="L19" s="2">
        <v>1310</v>
      </c>
      <c r="M19" s="2">
        <v>993</v>
      </c>
      <c r="N19" s="2">
        <v>993</v>
      </c>
      <c r="O19" s="2">
        <v>17</v>
      </c>
      <c r="P19" s="2"/>
      <c r="Q19" s="4"/>
      <c r="R19" s="2">
        <f t="shared" si="1"/>
        <v>10</v>
      </c>
      <c r="S19" s="2"/>
    </row>
    <row r="20" spans="1:19" ht="12.75">
      <c r="A20" s="3" t="s">
        <v>83</v>
      </c>
      <c r="B20" s="3" t="s">
        <v>77</v>
      </c>
      <c r="C20" s="2">
        <v>5</v>
      </c>
      <c r="D20" s="3" t="s">
        <v>21</v>
      </c>
      <c r="E20" s="2">
        <v>12</v>
      </c>
      <c r="F20" s="2">
        <v>4</v>
      </c>
      <c r="G20" s="2">
        <v>1</v>
      </c>
      <c r="H20" s="2" t="b">
        <v>0</v>
      </c>
      <c r="I20" s="2" t="b">
        <v>0</v>
      </c>
      <c r="J20" s="2" t="b">
        <v>0</v>
      </c>
      <c r="K20" s="2">
        <v>700</v>
      </c>
      <c r="L20" s="2">
        <v>345</v>
      </c>
      <c r="M20" s="2">
        <v>894</v>
      </c>
      <c r="N20" s="2">
        <v>894</v>
      </c>
      <c r="O20" s="2">
        <v>17</v>
      </c>
      <c r="P20" s="2"/>
      <c r="Q20" s="4"/>
      <c r="R20" s="2">
        <f>(C20-1)*2</f>
        <v>8</v>
      </c>
      <c r="S20" s="2"/>
    </row>
    <row r="21" spans="1:19" ht="12.75">
      <c r="A21" s="3" t="s">
        <v>42</v>
      </c>
      <c r="B21" s="3" t="s">
        <v>43</v>
      </c>
      <c r="C21" s="2">
        <v>6.5</v>
      </c>
      <c r="D21" s="3" t="s">
        <v>21</v>
      </c>
      <c r="E21" s="2">
        <v>77</v>
      </c>
      <c r="F21" s="2">
        <v>21</v>
      </c>
      <c r="G21" s="2">
        <v>17</v>
      </c>
      <c r="H21" s="2" t="b">
        <v>0</v>
      </c>
      <c r="I21" s="2" t="b">
        <v>0</v>
      </c>
      <c r="J21" s="2" t="b">
        <v>0</v>
      </c>
      <c r="K21" s="2">
        <v>0</v>
      </c>
      <c r="L21" s="2">
        <v>2245</v>
      </c>
      <c r="M21" s="2">
        <v>993</v>
      </c>
      <c r="N21" s="2">
        <v>993</v>
      </c>
      <c r="O21" s="2">
        <v>17</v>
      </c>
      <c r="P21" s="2"/>
      <c r="Q21" s="4"/>
      <c r="R21" s="2">
        <f t="shared" si="1"/>
        <v>11</v>
      </c>
      <c r="S21" s="2"/>
    </row>
    <row r="22" spans="1:19" ht="12.75">
      <c r="A22" s="3" t="s">
        <v>78</v>
      </c>
      <c r="B22" s="3" t="s">
        <v>79</v>
      </c>
      <c r="C22" s="2">
        <v>4.5</v>
      </c>
      <c r="D22" s="3" t="s">
        <v>21</v>
      </c>
      <c r="E22" s="2">
        <v>203</v>
      </c>
      <c r="F22" s="2">
        <v>17</v>
      </c>
      <c r="G22" s="2">
        <v>13</v>
      </c>
      <c r="H22" s="2" t="b">
        <v>0</v>
      </c>
      <c r="I22" s="2" t="b">
        <v>1</v>
      </c>
      <c r="J22" s="2" t="b">
        <v>0</v>
      </c>
      <c r="K22" s="2">
        <v>0</v>
      </c>
      <c r="L22" s="2">
        <v>4005</v>
      </c>
      <c r="M22" s="2">
        <v>795</v>
      </c>
      <c r="N22" s="2">
        <v>795</v>
      </c>
      <c r="O22" s="2">
        <v>17</v>
      </c>
      <c r="P22" s="2"/>
      <c r="Q22" s="4"/>
      <c r="R22" s="2">
        <f>(C22-1)*2</f>
        <v>7</v>
      </c>
      <c r="S22" s="2"/>
    </row>
    <row r="23" spans="1:19" ht="12.75">
      <c r="A23" s="3" t="s">
        <v>56</v>
      </c>
      <c r="B23" s="3" t="s">
        <v>45</v>
      </c>
      <c r="C23" s="2">
        <v>5.5</v>
      </c>
      <c r="D23" s="3" t="s">
        <v>21</v>
      </c>
      <c r="E23" s="2">
        <v>129</v>
      </c>
      <c r="F23" s="2">
        <v>28</v>
      </c>
      <c r="G23" s="2">
        <v>30</v>
      </c>
      <c r="H23" s="2" t="b">
        <v>1</v>
      </c>
      <c r="I23" s="2" t="b">
        <v>0</v>
      </c>
      <c r="J23" s="2" t="b">
        <v>0</v>
      </c>
      <c r="K23" s="2">
        <v>0</v>
      </c>
      <c r="L23" s="2">
        <v>4340</v>
      </c>
      <c r="M23" s="2">
        <v>447</v>
      </c>
      <c r="N23" s="2">
        <v>447</v>
      </c>
      <c r="O23" s="2">
        <v>17</v>
      </c>
      <c r="P23" s="2">
        <f>SUM(K14:L23)</f>
        <v>18955</v>
      </c>
      <c r="Q23" s="4" t="s">
        <v>123</v>
      </c>
      <c r="R23" s="2">
        <f>(C23-1)</f>
        <v>4.5</v>
      </c>
      <c r="S23" s="2"/>
    </row>
    <row r="24" spans="1:19" ht="12.75">
      <c r="A24" s="3"/>
      <c r="B24" s="3"/>
      <c r="C24" s="2"/>
      <c r="D24" s="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4"/>
      <c r="S24" s="2"/>
    </row>
    <row r="25" spans="1:19" ht="12.75">
      <c r="A25" s="3"/>
      <c r="B25" s="3"/>
      <c r="C25" s="2"/>
      <c r="D25" s="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>
        <f>P23-P12</f>
        <v>10115</v>
      </c>
      <c r="Q25" s="4" t="s">
        <v>124</v>
      </c>
      <c r="R25" s="12" t="s">
        <v>173</v>
      </c>
      <c r="S25" s="2"/>
    </row>
    <row r="26" spans="1:19" ht="12.75">
      <c r="A26" s="3" t="s">
        <v>65</v>
      </c>
      <c r="B26" s="3" t="s">
        <v>66</v>
      </c>
      <c r="C26" s="2">
        <v>6</v>
      </c>
      <c r="D26" s="3" t="s">
        <v>24</v>
      </c>
      <c r="E26" s="2">
        <v>86</v>
      </c>
      <c r="F26" s="2">
        <v>7</v>
      </c>
      <c r="G26" s="2">
        <v>5</v>
      </c>
      <c r="H26" s="2" t="b">
        <v>0</v>
      </c>
      <c r="I26" s="2" t="b">
        <v>0</v>
      </c>
      <c r="J26" s="2" t="b">
        <v>0</v>
      </c>
      <c r="K26" s="2">
        <v>0</v>
      </c>
      <c r="L26" s="2">
        <v>1335</v>
      </c>
      <c r="M26" s="2">
        <v>1080</v>
      </c>
      <c r="N26" s="2">
        <v>1080</v>
      </c>
      <c r="O26" s="2">
        <v>18</v>
      </c>
      <c r="P26" s="2"/>
      <c r="Q26" s="4"/>
      <c r="R26" s="2">
        <f>(C26-1)*2</f>
        <v>10</v>
      </c>
      <c r="S26" s="2"/>
    </row>
    <row r="27" spans="1:19" ht="12.75">
      <c r="A27" s="3" t="s">
        <v>71</v>
      </c>
      <c r="B27" s="3" t="s">
        <v>68</v>
      </c>
      <c r="C27" s="2">
        <v>4</v>
      </c>
      <c r="D27" s="3" t="s">
        <v>24</v>
      </c>
      <c r="E27" s="2">
        <v>28</v>
      </c>
      <c r="F27" s="2">
        <v>0</v>
      </c>
      <c r="G27" s="2">
        <v>2</v>
      </c>
      <c r="H27" s="2" t="b">
        <v>0</v>
      </c>
      <c r="I27" s="2" t="b">
        <v>0</v>
      </c>
      <c r="J27" s="2" t="b">
        <v>0</v>
      </c>
      <c r="K27" s="2">
        <v>0</v>
      </c>
      <c r="L27" s="2">
        <v>330</v>
      </c>
      <c r="M27" s="2">
        <v>864</v>
      </c>
      <c r="N27" s="2">
        <v>864</v>
      </c>
      <c r="O27" s="2">
        <v>18</v>
      </c>
      <c r="P27" s="2"/>
      <c r="Q27" s="4"/>
      <c r="R27" s="2">
        <f>(C27-1)*2</f>
        <v>6</v>
      </c>
      <c r="S27" s="2"/>
    </row>
    <row r="28" spans="1:19" ht="26.25">
      <c r="A28" s="3" t="s">
        <v>72</v>
      </c>
      <c r="B28" s="3" t="s">
        <v>73</v>
      </c>
      <c r="C28" s="2">
        <v>6</v>
      </c>
      <c r="D28" s="3" t="s">
        <v>24</v>
      </c>
      <c r="E28" s="2">
        <v>21</v>
      </c>
      <c r="F28" s="2">
        <v>0</v>
      </c>
      <c r="G28" s="2">
        <v>2</v>
      </c>
      <c r="H28" s="2" t="b">
        <v>1</v>
      </c>
      <c r="I28" s="2" t="b">
        <v>0</v>
      </c>
      <c r="J28" s="2" t="b">
        <v>0</v>
      </c>
      <c r="K28" s="2">
        <v>0</v>
      </c>
      <c r="L28" s="2">
        <v>1260</v>
      </c>
      <c r="M28" s="2">
        <v>540</v>
      </c>
      <c r="N28" s="2">
        <v>540</v>
      </c>
      <c r="O28" s="2">
        <v>18</v>
      </c>
      <c r="P28" s="2"/>
      <c r="Q28" s="4"/>
      <c r="R28" s="2">
        <f>(C28-1)</f>
        <v>5</v>
      </c>
      <c r="S28" s="2"/>
    </row>
    <row r="29" spans="1:19" ht="12.75">
      <c r="A29" s="3" t="s">
        <v>74</v>
      </c>
      <c r="B29" s="3" t="s">
        <v>75</v>
      </c>
      <c r="C29" s="2">
        <v>5.5</v>
      </c>
      <c r="D29" s="3" t="s">
        <v>24</v>
      </c>
      <c r="E29" s="2">
        <v>29</v>
      </c>
      <c r="F29" s="2">
        <v>25</v>
      </c>
      <c r="G29" s="2">
        <v>10</v>
      </c>
      <c r="H29" s="2" t="b">
        <v>0</v>
      </c>
      <c r="I29" s="2" t="b">
        <v>0</v>
      </c>
      <c r="J29" s="2" t="b">
        <v>0</v>
      </c>
      <c r="K29" s="2">
        <v>100</v>
      </c>
      <c r="L29" s="2">
        <v>1790</v>
      </c>
      <c r="M29" s="2">
        <v>972</v>
      </c>
      <c r="N29" s="2">
        <v>972</v>
      </c>
      <c r="O29" s="2">
        <v>18</v>
      </c>
      <c r="P29" s="2"/>
      <c r="Q29" s="4"/>
      <c r="R29" s="2">
        <f>(C29-1)*2</f>
        <v>9</v>
      </c>
      <c r="S29" s="2"/>
    </row>
    <row r="30" spans="1:19" ht="12.75">
      <c r="A30" s="3" t="s">
        <v>67</v>
      </c>
      <c r="B30" s="3" t="s">
        <v>68</v>
      </c>
      <c r="C30" s="2">
        <v>4</v>
      </c>
      <c r="D30" s="3" t="s">
        <v>24</v>
      </c>
      <c r="E30" s="2">
        <v>14</v>
      </c>
      <c r="F30" s="2">
        <v>17</v>
      </c>
      <c r="G30" s="2">
        <v>5</v>
      </c>
      <c r="H30" s="2" t="b">
        <v>0</v>
      </c>
      <c r="I30" s="2" t="b">
        <v>0</v>
      </c>
      <c r="J30" s="2" t="b">
        <v>0</v>
      </c>
      <c r="K30" s="2">
        <v>0</v>
      </c>
      <c r="L30" s="2">
        <v>1115</v>
      </c>
      <c r="M30" s="2">
        <v>864</v>
      </c>
      <c r="N30" s="2">
        <v>864</v>
      </c>
      <c r="O30" s="2">
        <v>18</v>
      </c>
      <c r="P30" s="2"/>
      <c r="Q30" s="4"/>
      <c r="R30" s="2">
        <f aca="true" t="shared" si="2" ref="R30:R36">(C30-1)*2</f>
        <v>6</v>
      </c>
      <c r="S30" s="2"/>
    </row>
    <row r="31" spans="1:19" ht="12.75">
      <c r="A31" s="3" t="s">
        <v>59</v>
      </c>
      <c r="B31" s="3" t="s">
        <v>60</v>
      </c>
      <c r="C31" s="2">
        <v>5.5</v>
      </c>
      <c r="D31" s="3" t="s">
        <v>24</v>
      </c>
      <c r="E31" s="2">
        <v>69</v>
      </c>
      <c r="F31" s="2">
        <v>5</v>
      </c>
      <c r="G31" s="2">
        <v>4</v>
      </c>
      <c r="H31" s="2" t="b">
        <v>0</v>
      </c>
      <c r="I31" s="2" t="b">
        <v>0</v>
      </c>
      <c r="J31" s="2" t="b">
        <v>0</v>
      </c>
      <c r="K31" s="2">
        <v>0</v>
      </c>
      <c r="L31" s="2">
        <v>1040</v>
      </c>
      <c r="M31" s="2">
        <v>972</v>
      </c>
      <c r="N31" s="2">
        <v>972</v>
      </c>
      <c r="O31" s="2">
        <v>18</v>
      </c>
      <c r="P31" s="2"/>
      <c r="Q31" s="4"/>
      <c r="R31" s="2">
        <f t="shared" si="2"/>
        <v>9</v>
      </c>
      <c r="S31" s="2"/>
    </row>
    <row r="32" spans="1:19" ht="12.75">
      <c r="A32" s="3" t="s">
        <v>89</v>
      </c>
      <c r="B32" s="3" t="s">
        <v>90</v>
      </c>
      <c r="C32" s="2">
        <v>5.5</v>
      </c>
      <c r="D32" s="3" t="s">
        <v>24</v>
      </c>
      <c r="E32" s="2">
        <v>59</v>
      </c>
      <c r="F32" s="2">
        <v>6</v>
      </c>
      <c r="G32" s="2">
        <v>5</v>
      </c>
      <c r="H32" s="2" t="b">
        <v>0</v>
      </c>
      <c r="I32" s="2" t="b">
        <v>0</v>
      </c>
      <c r="J32" s="2" t="b">
        <v>0</v>
      </c>
      <c r="K32" s="2">
        <v>0</v>
      </c>
      <c r="L32" s="2">
        <v>1015</v>
      </c>
      <c r="M32" s="2">
        <v>972</v>
      </c>
      <c r="N32" s="2">
        <v>972</v>
      </c>
      <c r="O32" s="2">
        <v>18</v>
      </c>
      <c r="P32" s="2"/>
      <c r="Q32" s="4"/>
      <c r="R32" s="2">
        <f>(C32-1)*2</f>
        <v>9</v>
      </c>
      <c r="S32" s="2"/>
    </row>
    <row r="33" spans="1:19" ht="12.75">
      <c r="A33" s="3" t="s">
        <v>63</v>
      </c>
      <c r="B33" s="3" t="s">
        <v>64</v>
      </c>
      <c r="C33" s="2">
        <v>3</v>
      </c>
      <c r="D33" s="3" t="s">
        <v>24</v>
      </c>
      <c r="E33" s="2">
        <v>32</v>
      </c>
      <c r="F33" s="2">
        <v>1</v>
      </c>
      <c r="G33" s="2">
        <v>3</v>
      </c>
      <c r="H33" s="2" t="b">
        <v>0</v>
      </c>
      <c r="I33" s="2" t="b">
        <v>0</v>
      </c>
      <c r="J33" s="2" t="b">
        <v>0</v>
      </c>
      <c r="K33" s="2">
        <v>0</v>
      </c>
      <c r="L33" s="2">
        <v>445</v>
      </c>
      <c r="M33" s="2">
        <v>756</v>
      </c>
      <c r="N33" s="2">
        <v>756</v>
      </c>
      <c r="O33" s="2">
        <v>18</v>
      </c>
      <c r="P33" s="2"/>
      <c r="Q33" s="4"/>
      <c r="R33" s="2">
        <f t="shared" si="2"/>
        <v>4</v>
      </c>
      <c r="S33" s="2"/>
    </row>
    <row r="34" spans="1:19" ht="12.75">
      <c r="A34" s="3" t="s">
        <v>61</v>
      </c>
      <c r="B34" s="3" t="s">
        <v>62</v>
      </c>
      <c r="C34" s="2">
        <v>6</v>
      </c>
      <c r="D34" s="3" t="s">
        <v>24</v>
      </c>
      <c r="E34" s="2">
        <v>8</v>
      </c>
      <c r="F34" s="2">
        <v>0</v>
      </c>
      <c r="G34" s="2">
        <v>0</v>
      </c>
      <c r="H34" s="2" t="b">
        <v>0</v>
      </c>
      <c r="I34" s="2" t="b">
        <v>0</v>
      </c>
      <c r="J34" s="2" t="b">
        <v>0</v>
      </c>
      <c r="K34" s="2">
        <v>0</v>
      </c>
      <c r="L34" s="2">
        <v>80</v>
      </c>
      <c r="M34" s="2">
        <v>1080</v>
      </c>
      <c r="N34" s="2">
        <v>1080</v>
      </c>
      <c r="O34" s="2">
        <v>18</v>
      </c>
      <c r="P34" s="2"/>
      <c r="Q34" s="4"/>
      <c r="R34" s="2">
        <f t="shared" si="2"/>
        <v>10</v>
      </c>
      <c r="S34" s="2"/>
    </row>
    <row r="35" spans="1:19" ht="12.75">
      <c r="A35" s="3" t="s">
        <v>65</v>
      </c>
      <c r="B35" s="3" t="s">
        <v>66</v>
      </c>
      <c r="C35" s="2">
        <v>6</v>
      </c>
      <c r="D35" s="3" t="s">
        <v>24</v>
      </c>
      <c r="E35" s="2">
        <v>32</v>
      </c>
      <c r="F35" s="2">
        <v>1</v>
      </c>
      <c r="G35" s="2">
        <v>1</v>
      </c>
      <c r="H35" s="2" t="b">
        <v>0</v>
      </c>
      <c r="I35" s="2" t="b">
        <v>0</v>
      </c>
      <c r="J35" s="2" t="b">
        <v>0</v>
      </c>
      <c r="K35" s="2">
        <v>0</v>
      </c>
      <c r="L35" s="2">
        <v>395</v>
      </c>
      <c r="M35" s="2">
        <v>1080</v>
      </c>
      <c r="N35" s="2">
        <v>1080</v>
      </c>
      <c r="O35" s="2">
        <v>18</v>
      </c>
      <c r="P35" s="2"/>
      <c r="Q35" s="4"/>
      <c r="R35" s="2">
        <f>(C35-1)*2</f>
        <v>10</v>
      </c>
      <c r="S35" s="2"/>
    </row>
    <row r="36" spans="1:19" ht="12.75">
      <c r="A36" s="3" t="s">
        <v>69</v>
      </c>
      <c r="B36" s="3" t="s">
        <v>70</v>
      </c>
      <c r="C36" s="2">
        <v>4</v>
      </c>
      <c r="D36" s="3" t="s">
        <v>24</v>
      </c>
      <c r="E36" s="2">
        <v>31</v>
      </c>
      <c r="F36" s="2">
        <v>8</v>
      </c>
      <c r="G36" s="2">
        <v>7</v>
      </c>
      <c r="H36" s="2" t="b">
        <v>0</v>
      </c>
      <c r="I36" s="2" t="b">
        <v>1</v>
      </c>
      <c r="J36" s="2" t="b">
        <v>0</v>
      </c>
      <c r="K36" s="2">
        <v>0</v>
      </c>
      <c r="L36" s="2">
        <v>1685</v>
      </c>
      <c r="M36" s="2">
        <v>864</v>
      </c>
      <c r="N36" s="2">
        <v>864</v>
      </c>
      <c r="O36" s="2">
        <v>18</v>
      </c>
      <c r="P36" s="2"/>
      <c r="Q36" s="4"/>
      <c r="R36" s="2">
        <f t="shared" si="2"/>
        <v>6</v>
      </c>
      <c r="S36" s="2"/>
    </row>
    <row r="37" spans="1:19" ht="12.75">
      <c r="A37" s="3"/>
      <c r="B37" s="3"/>
      <c r="C37" s="2"/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>
        <f>SUM(K26:L36)</f>
        <v>10590</v>
      </c>
      <c r="Q37" s="5" t="s">
        <v>122</v>
      </c>
      <c r="S37" s="2"/>
    </row>
    <row r="38" spans="1:19" ht="12.75">
      <c r="A38" s="3"/>
      <c r="B38" s="3"/>
      <c r="C38" s="2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4"/>
      <c r="R38" s="12" t="s">
        <v>173</v>
      </c>
      <c r="S38" s="2"/>
    </row>
    <row r="39" spans="1:19" ht="12.75">
      <c r="A39" s="3" t="s">
        <v>87</v>
      </c>
      <c r="B39" s="3" t="s">
        <v>58</v>
      </c>
      <c r="C39" s="2">
        <v>6</v>
      </c>
      <c r="D39" s="3" t="s">
        <v>21</v>
      </c>
      <c r="E39" s="2">
        <v>11</v>
      </c>
      <c r="F39" s="2">
        <v>2</v>
      </c>
      <c r="G39" s="2">
        <v>1</v>
      </c>
      <c r="H39" s="2" t="b">
        <v>0</v>
      </c>
      <c r="I39" s="2" t="b">
        <v>0</v>
      </c>
      <c r="J39" s="2" t="b">
        <v>0</v>
      </c>
      <c r="K39" s="2">
        <v>0</v>
      </c>
      <c r="L39" s="2">
        <v>235</v>
      </c>
      <c r="M39" s="2">
        <v>1457</v>
      </c>
      <c r="N39" s="2">
        <v>1457</v>
      </c>
      <c r="O39" s="2">
        <v>18</v>
      </c>
      <c r="P39" s="2"/>
      <c r="Q39" s="4"/>
      <c r="R39" s="2">
        <f>(C39-1)*2</f>
        <v>10</v>
      </c>
      <c r="S39" s="2"/>
    </row>
    <row r="40" spans="1:19" ht="12.75">
      <c r="A40" s="3" t="s">
        <v>19</v>
      </c>
      <c r="B40" s="3" t="s">
        <v>20</v>
      </c>
      <c r="C40" s="2">
        <v>5</v>
      </c>
      <c r="D40" s="3" t="s">
        <v>21</v>
      </c>
      <c r="E40" s="2">
        <v>49</v>
      </c>
      <c r="F40" s="2">
        <v>21</v>
      </c>
      <c r="G40" s="2">
        <v>5</v>
      </c>
      <c r="H40" s="2" t="b">
        <v>0</v>
      </c>
      <c r="I40" s="2" t="b">
        <v>0</v>
      </c>
      <c r="J40" s="2" t="b">
        <v>0</v>
      </c>
      <c r="K40" s="2">
        <v>0</v>
      </c>
      <c r="L40" s="2">
        <v>1665</v>
      </c>
      <c r="M40" s="2">
        <v>1311</v>
      </c>
      <c r="N40" s="2">
        <v>1311</v>
      </c>
      <c r="O40" s="2">
        <v>18</v>
      </c>
      <c r="P40" s="2"/>
      <c r="Q40" s="4"/>
      <c r="R40" s="2">
        <f aca="true" t="shared" si="3" ref="R40:R46">(C40-1)*2</f>
        <v>8</v>
      </c>
      <c r="S40" s="2"/>
    </row>
    <row r="41" spans="1:19" ht="12.75">
      <c r="A41" s="3" t="s">
        <v>84</v>
      </c>
      <c r="B41" s="3" t="s">
        <v>85</v>
      </c>
      <c r="C41" s="2">
        <v>6</v>
      </c>
      <c r="D41" s="3" t="s">
        <v>21</v>
      </c>
      <c r="E41" s="2">
        <v>24</v>
      </c>
      <c r="F41" s="2">
        <v>3</v>
      </c>
      <c r="G41" s="2">
        <v>1</v>
      </c>
      <c r="H41" s="2" t="b">
        <v>0</v>
      </c>
      <c r="I41" s="2" t="b">
        <v>1</v>
      </c>
      <c r="J41" s="2" t="b">
        <v>0</v>
      </c>
      <c r="K41" s="2">
        <v>0</v>
      </c>
      <c r="L41" s="2">
        <v>1415</v>
      </c>
      <c r="M41" s="2">
        <v>1457</v>
      </c>
      <c r="N41" s="2">
        <v>1457</v>
      </c>
      <c r="O41" s="2">
        <v>18</v>
      </c>
      <c r="P41" s="2"/>
      <c r="Q41" s="4"/>
      <c r="R41" s="2">
        <f>(C41-1)*2</f>
        <v>10</v>
      </c>
      <c r="S41" s="2"/>
    </row>
    <row r="42" spans="1:19" ht="12.75">
      <c r="A42" s="3" t="s">
        <v>46</v>
      </c>
      <c r="B42" s="3" t="s">
        <v>47</v>
      </c>
      <c r="C42" s="2">
        <v>3</v>
      </c>
      <c r="D42" s="3" t="s">
        <v>21</v>
      </c>
      <c r="E42" s="2">
        <v>0</v>
      </c>
      <c r="F42" s="2">
        <v>1</v>
      </c>
      <c r="G42" s="2">
        <v>0</v>
      </c>
      <c r="H42" s="2" t="b">
        <v>0</v>
      </c>
      <c r="I42" s="2" t="b">
        <v>0</v>
      </c>
      <c r="J42" s="2" t="b">
        <v>0</v>
      </c>
      <c r="K42" s="2">
        <v>0</v>
      </c>
      <c r="L42" s="2">
        <v>50</v>
      </c>
      <c r="M42" s="2">
        <v>1020</v>
      </c>
      <c r="N42" s="2">
        <v>1020</v>
      </c>
      <c r="O42" s="2">
        <v>18</v>
      </c>
      <c r="P42" s="2"/>
      <c r="Q42" s="4"/>
      <c r="R42" s="2">
        <f t="shared" si="3"/>
        <v>4</v>
      </c>
      <c r="S42" s="2"/>
    </row>
    <row r="43" spans="1:19" ht="12.75">
      <c r="A43" s="3" t="s">
        <v>76</v>
      </c>
      <c r="B43" s="3" t="s">
        <v>77</v>
      </c>
      <c r="C43" s="2">
        <v>5</v>
      </c>
      <c r="D43" s="3" t="s">
        <v>21</v>
      </c>
      <c r="E43" s="2">
        <v>80</v>
      </c>
      <c r="F43" s="2">
        <v>24</v>
      </c>
      <c r="G43" s="2">
        <v>13</v>
      </c>
      <c r="H43" s="2" t="b">
        <v>0</v>
      </c>
      <c r="I43" s="2" t="b">
        <v>1</v>
      </c>
      <c r="J43" s="2" t="b">
        <v>0</v>
      </c>
      <c r="K43" s="2">
        <v>0</v>
      </c>
      <c r="L43" s="2">
        <v>3225</v>
      </c>
      <c r="M43" s="2">
        <v>1311</v>
      </c>
      <c r="N43" s="2">
        <v>1311</v>
      </c>
      <c r="O43" s="2">
        <v>18</v>
      </c>
      <c r="P43" s="2"/>
      <c r="Q43" s="4"/>
      <c r="R43" s="2">
        <f>(C43-1)*2</f>
        <v>8</v>
      </c>
      <c r="S43" s="2"/>
    </row>
    <row r="44" spans="1:19" ht="12.75">
      <c r="A44" s="3" t="s">
        <v>57</v>
      </c>
      <c r="B44" s="3" t="s">
        <v>58</v>
      </c>
      <c r="C44" s="2">
        <v>6</v>
      </c>
      <c r="D44" s="3" t="s">
        <v>21</v>
      </c>
      <c r="E44" s="2">
        <v>14</v>
      </c>
      <c r="F44" s="2">
        <v>2</v>
      </c>
      <c r="G44" s="2">
        <v>1</v>
      </c>
      <c r="H44" s="2" t="b">
        <v>0</v>
      </c>
      <c r="I44" s="2" t="b">
        <v>0</v>
      </c>
      <c r="J44" s="2" t="b">
        <v>0</v>
      </c>
      <c r="K44" s="2">
        <v>0</v>
      </c>
      <c r="L44" s="2">
        <v>265</v>
      </c>
      <c r="M44" s="2">
        <v>1457</v>
      </c>
      <c r="N44" s="2">
        <v>1457</v>
      </c>
      <c r="O44" s="2">
        <v>18</v>
      </c>
      <c r="P44" s="2"/>
      <c r="Q44" s="4"/>
      <c r="R44" s="2">
        <f t="shared" si="3"/>
        <v>10</v>
      </c>
      <c r="S44" s="2"/>
    </row>
    <row r="45" spans="1:19" ht="12.75">
      <c r="A45" s="3" t="s">
        <v>54</v>
      </c>
      <c r="B45" s="3" t="s">
        <v>55</v>
      </c>
      <c r="C45" s="2">
        <v>4</v>
      </c>
      <c r="D45" s="3" t="s">
        <v>21</v>
      </c>
      <c r="E45" s="2">
        <v>63</v>
      </c>
      <c r="F45" s="2">
        <v>10</v>
      </c>
      <c r="G45" s="2">
        <v>7</v>
      </c>
      <c r="H45" s="2" t="b">
        <v>0</v>
      </c>
      <c r="I45" s="2" t="b">
        <v>0</v>
      </c>
      <c r="J45" s="2" t="b">
        <v>0</v>
      </c>
      <c r="K45" s="2">
        <v>0</v>
      </c>
      <c r="L45" s="2">
        <v>1305</v>
      </c>
      <c r="M45" s="2">
        <v>1166</v>
      </c>
      <c r="N45" s="2">
        <v>1166</v>
      </c>
      <c r="O45" s="2">
        <v>18</v>
      </c>
      <c r="P45" s="2"/>
      <c r="Q45" s="4"/>
      <c r="R45" s="2">
        <f>(C45-1)*2</f>
        <v>6</v>
      </c>
      <c r="S45" s="2"/>
    </row>
    <row r="46" spans="1:19" ht="12.75">
      <c r="A46" s="3" t="s">
        <v>50</v>
      </c>
      <c r="B46" s="3" t="s">
        <v>51</v>
      </c>
      <c r="C46" s="2">
        <v>5.5</v>
      </c>
      <c r="D46" s="3" t="s">
        <v>21</v>
      </c>
      <c r="E46" s="2">
        <v>70</v>
      </c>
      <c r="F46" s="2">
        <v>28</v>
      </c>
      <c r="G46" s="2">
        <v>13</v>
      </c>
      <c r="H46" s="2" t="b">
        <v>0</v>
      </c>
      <c r="I46" s="2" t="b">
        <v>0</v>
      </c>
      <c r="J46" s="2" t="b">
        <v>0</v>
      </c>
      <c r="K46" s="2">
        <v>0</v>
      </c>
      <c r="L46" s="2">
        <v>2425</v>
      </c>
      <c r="M46" s="2">
        <v>1311</v>
      </c>
      <c r="N46" s="2">
        <v>1311</v>
      </c>
      <c r="O46" s="2">
        <v>18</v>
      </c>
      <c r="P46" s="2"/>
      <c r="Q46" s="4"/>
      <c r="R46" s="2">
        <f t="shared" si="3"/>
        <v>9</v>
      </c>
      <c r="S46" s="2"/>
    </row>
    <row r="47" spans="1:19" ht="12.75">
      <c r="A47" s="2"/>
      <c r="B47" s="3"/>
      <c r="C47" s="3"/>
      <c r="D47" s="2"/>
      <c r="E47" s="3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4"/>
      <c r="R47" s="2"/>
      <c r="S47" s="2"/>
    </row>
    <row r="48" spans="1:19" ht="12.75">
      <c r="A48" s="2"/>
      <c r="B48" s="3"/>
      <c r="C48" s="3"/>
      <c r="D48" s="2"/>
      <c r="E48" s="3"/>
      <c r="F48" s="2"/>
      <c r="G48" s="2"/>
      <c r="H48" s="2"/>
      <c r="I48" s="2"/>
      <c r="J48" s="2"/>
      <c r="K48" s="2"/>
      <c r="L48" s="2"/>
      <c r="M48" s="2"/>
      <c r="N48" s="2"/>
      <c r="O48" s="2"/>
      <c r="P48" s="2">
        <f>SUM(K39:L47)</f>
        <v>10585</v>
      </c>
      <c r="Q48" s="4" t="s">
        <v>123</v>
      </c>
      <c r="R48" s="2"/>
      <c r="S48" s="2"/>
    </row>
    <row r="49" spans="1:19" ht="12.75">
      <c r="A49" s="2"/>
      <c r="B49" s="3"/>
      <c r="C49" s="3"/>
      <c r="D49" s="2"/>
      <c r="E49" s="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4"/>
      <c r="R49" s="2"/>
      <c r="S49" s="2"/>
    </row>
    <row r="50" spans="1:19" ht="12.75">
      <c r="A50" s="2"/>
      <c r="B50" s="3"/>
      <c r="C50" s="3"/>
      <c r="D50" s="2"/>
      <c r="E50" s="3"/>
      <c r="F50" s="2"/>
      <c r="G50" s="2"/>
      <c r="H50" s="2"/>
      <c r="I50" s="2"/>
      <c r="J50" s="2"/>
      <c r="K50" s="2"/>
      <c r="L50" s="2"/>
      <c r="M50" s="2"/>
      <c r="N50" s="2"/>
      <c r="O50" s="2"/>
      <c r="P50" s="2">
        <f>P37-P48</f>
        <v>5</v>
      </c>
      <c r="Q50" s="4" t="s">
        <v>125</v>
      </c>
      <c r="S50" s="2"/>
    </row>
    <row r="51" spans="1:19" ht="12.75">
      <c r="A51" s="2"/>
      <c r="B51" s="3"/>
      <c r="C51" s="3"/>
      <c r="D51" s="2"/>
      <c r="E51" s="3"/>
      <c r="F51" s="2"/>
      <c r="G51" s="2"/>
      <c r="H51" s="2"/>
      <c r="I51" s="2"/>
      <c r="J51" s="2"/>
      <c r="K51" s="2"/>
      <c r="L51" t="s">
        <v>192</v>
      </c>
      <c r="N51" s="2"/>
      <c r="O51" s="2"/>
      <c r="S51" s="2"/>
    </row>
    <row r="52" spans="1:19" ht="12.75">
      <c r="A52" s="2"/>
      <c r="B52" s="3"/>
      <c r="C52" s="3"/>
      <c r="D52" s="2"/>
      <c r="E52" s="3"/>
      <c r="F52" s="2"/>
      <c r="G52" s="2"/>
      <c r="H52" s="2"/>
      <c r="I52" s="2"/>
      <c r="J52" s="2"/>
      <c r="K52" s="2"/>
      <c r="L52" t="s">
        <v>139</v>
      </c>
      <c r="M52">
        <f>'MONDAY AM'!P53+'MONDAY PM'!P53+'TUE AM'!P53+'TUE PM'!P54+'WEND NIGHT'!P27+'THURS AM'!P53</f>
        <v>91604</v>
      </c>
      <c r="N52" s="2"/>
      <c r="O52" s="2"/>
      <c r="S52" s="2"/>
    </row>
    <row r="53" spans="1:19" ht="12.75">
      <c r="A53" s="2"/>
      <c r="B53" s="3"/>
      <c r="C53" s="3"/>
      <c r="D53" s="2"/>
      <c r="E53" s="3"/>
      <c r="F53" s="2"/>
      <c r="G53" s="2"/>
      <c r="H53" s="2"/>
      <c r="I53" s="2"/>
      <c r="J53" s="2"/>
      <c r="K53" s="2"/>
      <c r="L53" t="s">
        <v>138</v>
      </c>
      <c r="M53">
        <f>'MONDAY AM'!P54+'MONDAY PM'!P54+'TUE AM'!P54+'TUE PM'!P53+'WEND NIGHT'!P26+'THURS AM'!P54</f>
        <v>133130</v>
      </c>
      <c r="N53" s="2"/>
      <c r="O53" s="2"/>
      <c r="P53">
        <f>P12+P37</f>
        <v>19430</v>
      </c>
      <c r="Q53" t="s">
        <v>127</v>
      </c>
      <c r="S53" s="2"/>
    </row>
    <row r="54" spans="1:19" ht="12.75">
      <c r="A54" s="2"/>
      <c r="B54" s="3"/>
      <c r="C54" s="3"/>
      <c r="D54" s="2"/>
      <c r="E54" s="3"/>
      <c r="F54" s="2"/>
      <c r="G54" s="2"/>
      <c r="H54" s="2"/>
      <c r="I54" s="2"/>
      <c r="J54" s="2"/>
      <c r="K54" s="2"/>
      <c r="L54" t="s">
        <v>131</v>
      </c>
      <c r="M54">
        <f>M53-M52</f>
        <v>41526</v>
      </c>
      <c r="N54" s="2"/>
      <c r="O54" s="2"/>
      <c r="P54">
        <f>P23+P48</f>
        <v>29540</v>
      </c>
      <c r="Q54" t="s">
        <v>126</v>
      </c>
      <c r="S54" s="2"/>
    </row>
    <row r="55" spans="1:19" ht="12.75">
      <c r="A55" s="2"/>
      <c r="B55" s="3"/>
      <c r="C55" s="3"/>
      <c r="D55" s="2"/>
      <c r="E55" s="3"/>
      <c r="F55" s="2"/>
      <c r="G55" s="2"/>
      <c r="H55" s="2"/>
      <c r="I55" s="2"/>
      <c r="J55" s="2"/>
      <c r="K55" s="2"/>
      <c r="L55" s="2"/>
      <c r="M55" s="2"/>
      <c r="N55" s="2"/>
      <c r="O55" s="2"/>
      <c r="S55" s="2"/>
    </row>
    <row r="56" spans="1:19" ht="12.75">
      <c r="A56" s="2"/>
      <c r="B56" s="3"/>
      <c r="C56" s="3"/>
      <c r="D56" s="2"/>
      <c r="E56" s="3"/>
      <c r="F56" s="2"/>
      <c r="G56" s="2"/>
      <c r="H56" s="2"/>
      <c r="I56" s="2"/>
      <c r="J56" s="2"/>
      <c r="K56" s="2"/>
      <c r="L56" s="2"/>
      <c r="M56" s="2"/>
      <c r="N56" s="2"/>
      <c r="O56" s="2"/>
      <c r="S56" s="2"/>
    </row>
    <row r="57" spans="1:19" ht="12.75">
      <c r="A57" s="2"/>
      <c r="B57" s="3"/>
      <c r="C57" s="3"/>
      <c r="D57" s="2"/>
      <c r="E57" s="3"/>
      <c r="F57" s="2"/>
      <c r="G57" s="2"/>
      <c r="H57" s="2"/>
      <c r="I57" s="2"/>
      <c r="J57" s="2"/>
      <c r="K57" s="2"/>
      <c r="L57" s="2"/>
      <c r="M57" s="2"/>
      <c r="N57" s="2"/>
      <c r="O57" s="2"/>
      <c r="S57" s="2"/>
    </row>
    <row r="58" spans="1:19" ht="12.75">
      <c r="A58" s="2"/>
      <c r="B58" s="3"/>
      <c r="C58" s="3"/>
      <c r="D58" s="2"/>
      <c r="E58" s="3"/>
      <c r="F58" s="2"/>
      <c r="G58" s="2"/>
      <c r="H58" s="2"/>
      <c r="I58" s="2"/>
      <c r="J58" s="2"/>
      <c r="K58" s="2"/>
      <c r="L58" s="2"/>
      <c r="M58" s="2"/>
      <c r="N58" s="2"/>
      <c r="O58" s="2"/>
      <c r="S58" s="2"/>
    </row>
    <row r="59" spans="1:19" ht="12.75">
      <c r="A59" s="2"/>
      <c r="B59" s="3"/>
      <c r="C59" s="3"/>
      <c r="D59" s="2"/>
      <c r="E59" s="3"/>
      <c r="F59" s="2"/>
      <c r="G59" s="2"/>
      <c r="H59" s="2"/>
      <c r="I59" s="2"/>
      <c r="J59" s="2"/>
      <c r="K59" s="2"/>
      <c r="L59" s="2"/>
      <c r="M59" s="2"/>
      <c r="N59" s="2"/>
      <c r="O59" s="2"/>
      <c r="S59" s="2"/>
    </row>
    <row r="60" spans="1:19" ht="12.75">
      <c r="A60" s="2"/>
      <c r="B60" s="3"/>
      <c r="C60" s="3"/>
      <c r="D60" s="2"/>
      <c r="E60" s="3"/>
      <c r="F60" s="2"/>
      <c r="G60" s="2"/>
      <c r="H60" s="2"/>
      <c r="I60" s="2"/>
      <c r="J60" s="2"/>
      <c r="K60" s="2"/>
      <c r="L60" s="2"/>
      <c r="M60" s="2"/>
      <c r="N60" s="2"/>
      <c r="O60" s="2"/>
      <c r="S60" s="2"/>
    </row>
    <row r="61" spans="1:19" ht="12.75">
      <c r="A61" s="2"/>
      <c r="B61" s="3"/>
      <c r="C61" s="3"/>
      <c r="D61" s="2"/>
      <c r="E61" s="3"/>
      <c r="F61" s="2"/>
      <c r="G61" s="2"/>
      <c r="H61" s="2"/>
      <c r="I61" s="2"/>
      <c r="J61" s="2"/>
      <c r="K61" s="2"/>
      <c r="L61" s="2"/>
      <c r="M61" s="2"/>
      <c r="N61" s="2"/>
      <c r="O61" s="2"/>
      <c r="S61" s="2"/>
    </row>
    <row r="62" spans="1:19" ht="12.75">
      <c r="A62" s="2"/>
      <c r="B62" s="3"/>
      <c r="C62" s="3"/>
      <c r="D62" s="2"/>
      <c r="E62" s="3"/>
      <c r="F62" s="2"/>
      <c r="G62" s="2"/>
      <c r="H62" s="2"/>
      <c r="I62" s="2"/>
      <c r="J62" s="2"/>
      <c r="K62" s="2"/>
      <c r="L62" s="2"/>
      <c r="M62" s="2"/>
      <c r="N62" s="2"/>
      <c r="O62" s="2"/>
      <c r="S62" s="2"/>
    </row>
    <row r="63" spans="1:19" ht="12.75">
      <c r="A63" s="2"/>
      <c r="B63" s="3"/>
      <c r="C63" s="3"/>
      <c r="D63" s="2"/>
      <c r="E63" s="3"/>
      <c r="F63" s="2"/>
      <c r="G63" s="2"/>
      <c r="H63" s="2"/>
      <c r="I63" s="2"/>
      <c r="J63" s="2"/>
      <c r="K63" s="2"/>
      <c r="L63" s="2"/>
      <c r="M63" s="2"/>
      <c r="N63" s="2"/>
      <c r="O63" s="2"/>
      <c r="S63" s="2"/>
    </row>
    <row r="64" spans="1:19" ht="12.75">
      <c r="A64" s="2"/>
      <c r="B64" s="3"/>
      <c r="C64" s="3"/>
      <c r="D64" s="2"/>
      <c r="E64" s="3"/>
      <c r="F64" s="2"/>
      <c r="G64" s="2"/>
      <c r="H64" s="2"/>
      <c r="I64" s="2"/>
      <c r="J64" s="2"/>
      <c r="K64" s="2"/>
      <c r="L64" s="2"/>
      <c r="M64" s="2"/>
      <c r="N64" s="2"/>
      <c r="O64" s="2"/>
      <c r="S64" s="2"/>
    </row>
    <row r="65" spans="1:19" ht="12.75">
      <c r="A65" s="2"/>
      <c r="B65" s="3"/>
      <c r="C65" s="3"/>
      <c r="D65" s="2"/>
      <c r="E65" s="3"/>
      <c r="F65" s="2"/>
      <c r="G65" s="2"/>
      <c r="H65" s="2"/>
      <c r="I65" s="2"/>
      <c r="J65" s="2"/>
      <c r="K65" s="2"/>
      <c r="L65" s="2"/>
      <c r="M65" s="2"/>
      <c r="N65" s="2"/>
      <c r="O65" s="2"/>
      <c r="S65" s="2"/>
    </row>
    <row r="66" spans="1:19" ht="12.75">
      <c r="A66" s="2"/>
      <c r="B66" s="3"/>
      <c r="C66" s="3"/>
      <c r="D66" s="2"/>
      <c r="E66" s="3"/>
      <c r="F66" s="2"/>
      <c r="G66" s="2"/>
      <c r="H66" s="2"/>
      <c r="I66" s="2"/>
      <c r="J66" s="2"/>
      <c r="K66" s="2"/>
      <c r="L66" s="2"/>
      <c r="M66" s="2"/>
      <c r="N66" s="2"/>
      <c r="O66" s="2"/>
      <c r="S66" s="2"/>
    </row>
    <row r="67" spans="1:19" ht="12.75">
      <c r="A67" s="2"/>
      <c r="B67" s="3"/>
      <c r="C67" s="3"/>
      <c r="D67" s="2"/>
      <c r="E67" s="3"/>
      <c r="F67" s="2"/>
      <c r="G67" s="2"/>
      <c r="H67" s="2"/>
      <c r="I67" s="2"/>
      <c r="J67" s="2"/>
      <c r="K67" s="2"/>
      <c r="L67" s="2"/>
      <c r="M67" s="2"/>
      <c r="N67" s="2"/>
      <c r="O67" s="2"/>
      <c r="S67" s="2"/>
    </row>
    <row r="68" spans="1:19" ht="12.75">
      <c r="A68" s="2"/>
      <c r="B68" s="3"/>
      <c r="C68" s="3"/>
      <c r="D68" s="2"/>
      <c r="E68" s="3"/>
      <c r="F68" s="2"/>
      <c r="G68" s="2"/>
      <c r="H68" s="2"/>
      <c r="I68" s="2"/>
      <c r="J68" s="2"/>
      <c r="K68" s="2"/>
      <c r="L68" s="2"/>
      <c r="M68" s="2"/>
      <c r="N68" s="2"/>
      <c r="O68" s="2"/>
      <c r="S68" s="2"/>
    </row>
    <row r="69" spans="1:19" ht="12.75">
      <c r="A69" s="2"/>
      <c r="B69" s="3"/>
      <c r="C69" s="3"/>
      <c r="D69" s="2"/>
      <c r="E69" s="3"/>
      <c r="F69" s="2"/>
      <c r="G69" s="2"/>
      <c r="H69" s="2"/>
      <c r="I69" s="2"/>
      <c r="J69" s="2"/>
      <c r="K69" s="2"/>
      <c r="L69" s="2"/>
      <c r="M69" s="2"/>
      <c r="N69" s="2"/>
      <c r="O69" s="2"/>
      <c r="S69" s="2"/>
    </row>
    <row r="70" spans="1:19" ht="12.75">
      <c r="A70" s="2"/>
      <c r="B70" s="3"/>
      <c r="C70" s="3"/>
      <c r="D70" s="2"/>
      <c r="E70" s="3"/>
      <c r="F70" s="2"/>
      <c r="G70" s="2"/>
      <c r="H70" s="2"/>
      <c r="I70" s="2"/>
      <c r="J70" s="2"/>
      <c r="K70" s="2"/>
      <c r="L70" s="2"/>
      <c r="M70" s="2"/>
      <c r="N70" s="2"/>
      <c r="O70" s="2"/>
      <c r="S70" s="2"/>
    </row>
    <row r="71" spans="1:19" ht="12.75">
      <c r="A71" s="2"/>
      <c r="B71" s="3"/>
      <c r="C71" s="3"/>
      <c r="D71" s="2"/>
      <c r="E71" s="3"/>
      <c r="F71" s="2"/>
      <c r="G71" s="2"/>
      <c r="H71" s="2"/>
      <c r="I71" s="2"/>
      <c r="J71" s="2"/>
      <c r="K71" s="2"/>
      <c r="L71" s="2"/>
      <c r="M71" s="2"/>
      <c r="N71" s="2"/>
      <c r="O71" s="2"/>
      <c r="S71" s="2"/>
    </row>
    <row r="72" spans="1:19" ht="12.75">
      <c r="A72" s="2"/>
      <c r="B72" s="3"/>
      <c r="C72" s="3"/>
      <c r="D72" s="2"/>
      <c r="E72" s="3"/>
      <c r="F72" s="2"/>
      <c r="G72" s="2"/>
      <c r="H72" s="2"/>
      <c r="I72" s="2"/>
      <c r="J72" s="2"/>
      <c r="K72" s="2"/>
      <c r="L72" s="2"/>
      <c r="M72" s="2"/>
      <c r="N72" s="2"/>
      <c r="O72" s="2"/>
      <c r="S72" s="2"/>
    </row>
    <row r="73" spans="1:19" ht="12.75">
      <c r="A73" s="2"/>
      <c r="B73" s="3"/>
      <c r="C73" s="3"/>
      <c r="D73" s="2"/>
      <c r="E73" s="3"/>
      <c r="F73" s="2"/>
      <c r="G73" s="2"/>
      <c r="H73" s="2"/>
      <c r="I73" s="2"/>
      <c r="J73" s="2"/>
      <c r="K73" s="2"/>
      <c r="L73" s="2"/>
      <c r="M73" s="2"/>
      <c r="N73" s="2"/>
      <c r="O73" s="2"/>
      <c r="S73" s="2"/>
    </row>
    <row r="74" spans="1:19" ht="12.75">
      <c r="A74" s="2"/>
      <c r="B74" s="3"/>
      <c r="C74" s="3"/>
      <c r="D74" s="2"/>
      <c r="E74" s="3"/>
      <c r="F74" s="2"/>
      <c r="G74" s="2"/>
      <c r="H74" s="2"/>
      <c r="I74" s="2"/>
      <c r="J74" s="2"/>
      <c r="K74" s="2"/>
      <c r="L74" s="2"/>
      <c r="M74" s="2"/>
      <c r="N74" s="2"/>
      <c r="O74" s="2"/>
      <c r="S74" s="2"/>
    </row>
    <row r="75" spans="1:19" ht="12.75">
      <c r="A75" s="2"/>
      <c r="B75" s="3"/>
      <c r="C75" s="3"/>
      <c r="D75" s="2"/>
      <c r="E75" s="3"/>
      <c r="F75" s="2"/>
      <c r="G75" s="2"/>
      <c r="H75" s="2"/>
      <c r="I75" s="2"/>
      <c r="J75" s="2"/>
      <c r="K75" s="2"/>
      <c r="L75" s="2"/>
      <c r="M75" s="2"/>
      <c r="N75" s="2"/>
      <c r="O75" s="2"/>
      <c r="S75" s="2"/>
    </row>
    <row r="76" spans="1:19" ht="12.75">
      <c r="A76" s="2"/>
      <c r="B76" s="3"/>
      <c r="C76" s="3"/>
      <c r="D76" s="2"/>
      <c r="E76" s="3"/>
      <c r="F76" s="2"/>
      <c r="G76" s="2"/>
      <c r="H76" s="2"/>
      <c r="I76" s="2"/>
      <c r="J76" s="2"/>
      <c r="K76" s="2"/>
      <c r="L76" s="2"/>
      <c r="M76" s="2"/>
      <c r="N76" s="2"/>
      <c r="O76" s="2"/>
      <c r="S76" s="2"/>
    </row>
    <row r="77" spans="1:19" ht="12.75">
      <c r="A77" s="2"/>
      <c r="B77" s="3"/>
      <c r="C77" s="3"/>
      <c r="D77" s="2"/>
      <c r="E77" s="3"/>
      <c r="F77" s="2"/>
      <c r="G77" s="2"/>
      <c r="H77" s="2"/>
      <c r="I77" s="2"/>
      <c r="J77" s="2"/>
      <c r="K77" s="2"/>
      <c r="L77" s="2"/>
      <c r="M77" s="2"/>
      <c r="N77" s="2"/>
      <c r="O77" s="2"/>
      <c r="S77" s="2"/>
    </row>
    <row r="78" spans="1:19" ht="12.75">
      <c r="A78" s="2"/>
      <c r="B78" s="3"/>
      <c r="C78" s="3"/>
      <c r="D78" s="2"/>
      <c r="E78" s="3"/>
      <c r="F78" s="2"/>
      <c r="G78" s="2"/>
      <c r="H78" s="2"/>
      <c r="I78" s="2"/>
      <c r="J78" s="2"/>
      <c r="K78" s="2"/>
      <c r="L78" s="2"/>
      <c r="M78" s="2"/>
      <c r="N78" s="2"/>
      <c r="O78" s="2"/>
      <c r="S78" s="2"/>
    </row>
    <row r="79" spans="1:19" ht="12.75">
      <c r="A79" s="2"/>
      <c r="B79" s="3"/>
      <c r="C79" s="3"/>
      <c r="D79" s="2"/>
      <c r="E79" s="3"/>
      <c r="F79" s="2"/>
      <c r="G79" s="2"/>
      <c r="H79" s="2"/>
      <c r="I79" s="2"/>
      <c r="J79" s="2"/>
      <c r="K79" s="2"/>
      <c r="L79" s="2"/>
      <c r="M79" s="2"/>
      <c r="N79" s="2"/>
      <c r="O79" s="2"/>
      <c r="S79" s="2"/>
    </row>
    <row r="80" spans="1:19" ht="12.75">
      <c r="A80" s="2"/>
      <c r="B80" s="3"/>
      <c r="C80" s="3"/>
      <c r="D80" s="2"/>
      <c r="E80" s="3"/>
      <c r="F80" s="2"/>
      <c r="G80" s="2"/>
      <c r="H80" s="2"/>
      <c r="I80" s="2"/>
      <c r="J80" s="2"/>
      <c r="K80" s="2"/>
      <c r="L80" s="2"/>
      <c r="M80" s="2"/>
      <c r="N80" s="2"/>
      <c r="O80" s="2"/>
      <c r="S80" s="2"/>
    </row>
    <row r="81" spans="1:19" ht="12.75">
      <c r="A81" s="2"/>
      <c r="B81" s="3"/>
      <c r="C81" s="3"/>
      <c r="D81" s="2"/>
      <c r="E81" s="3"/>
      <c r="F81" s="2"/>
      <c r="G81" s="2"/>
      <c r="H81" s="2"/>
      <c r="I81" s="2"/>
      <c r="J81" s="2"/>
      <c r="K81" s="2"/>
      <c r="L81" s="2"/>
      <c r="M81" s="2"/>
      <c r="N81" s="2"/>
      <c r="O81" s="2"/>
      <c r="S81" s="2"/>
    </row>
    <row r="82" spans="1:19" ht="12.75">
      <c r="A82" s="2"/>
      <c r="B82" s="3"/>
      <c r="C82" s="3"/>
      <c r="D82" s="2"/>
      <c r="E82" s="3"/>
      <c r="F82" s="2"/>
      <c r="G82" s="2"/>
      <c r="H82" s="2"/>
      <c r="I82" s="2"/>
      <c r="J82" s="2"/>
      <c r="K82" s="2"/>
      <c r="L82" s="2"/>
      <c r="M82" s="2"/>
      <c r="N82" s="2"/>
      <c r="O82" s="2"/>
      <c r="S82" s="2"/>
    </row>
    <row r="83" spans="1:19" ht="12.75">
      <c r="A83" s="2"/>
      <c r="B83" s="3"/>
      <c r="C83" s="3"/>
      <c r="D83" s="2"/>
      <c r="E83" s="3"/>
      <c r="F83" s="2"/>
      <c r="G83" s="2"/>
      <c r="H83" s="2"/>
      <c r="I83" s="2"/>
      <c r="J83" s="2"/>
      <c r="K83" s="2"/>
      <c r="L83" s="2"/>
      <c r="M83" s="2"/>
      <c r="N83" s="2"/>
      <c r="O83" s="2"/>
      <c r="S83" s="2"/>
    </row>
    <row r="84" spans="1:19" ht="12.75">
      <c r="A84" s="2"/>
      <c r="B84" s="3"/>
      <c r="C84" s="3"/>
      <c r="D84" s="2"/>
      <c r="E84" s="3"/>
      <c r="F84" s="2"/>
      <c r="G84" s="2"/>
      <c r="H84" s="2"/>
      <c r="I84" s="2"/>
      <c r="J84" s="2"/>
      <c r="K84" s="2"/>
      <c r="L84" s="2"/>
      <c r="M84" s="2"/>
      <c r="N84" s="2"/>
      <c r="O84" s="2"/>
      <c r="S84" s="2"/>
    </row>
    <row r="85" spans="1:19" ht="12.75">
      <c r="A85" s="2"/>
      <c r="B85" s="3"/>
      <c r="C85" s="3"/>
      <c r="D85" s="2"/>
      <c r="E85" s="3"/>
      <c r="F85" s="2"/>
      <c r="G85" s="2"/>
      <c r="H85" s="2"/>
      <c r="I85" s="2"/>
      <c r="J85" s="2"/>
      <c r="K85" s="2"/>
      <c r="L85" s="2"/>
      <c r="M85" s="2"/>
      <c r="N85" s="2"/>
      <c r="O85" s="2"/>
      <c r="S85" s="2"/>
    </row>
    <row r="86" spans="1:19" ht="12.75">
      <c r="A86" s="2"/>
      <c r="B86" s="3"/>
      <c r="C86" s="3"/>
      <c r="D86" s="2"/>
      <c r="E86" s="3"/>
      <c r="F86" s="2"/>
      <c r="G86" s="2"/>
      <c r="H86" s="2"/>
      <c r="I86" s="2"/>
      <c r="J86" s="2"/>
      <c r="K86" s="2"/>
      <c r="L86" s="2"/>
      <c r="M86" s="2"/>
      <c r="N86" s="2"/>
      <c r="O86" s="2"/>
      <c r="S86" s="2"/>
    </row>
    <row r="87" spans="1:19" ht="12.75">
      <c r="A87" s="2"/>
      <c r="B87" s="3"/>
      <c r="C87" s="3"/>
      <c r="D87" s="2"/>
      <c r="E87" s="3"/>
      <c r="F87" s="2"/>
      <c r="G87" s="2"/>
      <c r="H87" s="2"/>
      <c r="I87" s="2"/>
      <c r="J87" s="2"/>
      <c r="K87" s="2"/>
      <c r="L87" s="2"/>
      <c r="M87" s="2"/>
      <c r="N87" s="2"/>
      <c r="O87" s="2"/>
      <c r="S87" s="2"/>
    </row>
    <row r="88" spans="1:19" ht="12.75">
      <c r="A88" s="2"/>
      <c r="B88" s="3"/>
      <c r="C88" s="3"/>
      <c r="D88" s="2"/>
      <c r="E88" s="3"/>
      <c r="F88" s="2"/>
      <c r="G88" s="2"/>
      <c r="H88" s="2"/>
      <c r="I88" s="2"/>
      <c r="J88" s="2"/>
      <c r="K88" s="2"/>
      <c r="L88" s="2"/>
      <c r="M88" s="2"/>
      <c r="N88" s="2"/>
      <c r="O88" s="2"/>
      <c r="S88" s="2"/>
    </row>
    <row r="89" spans="1:19" ht="12.75">
      <c r="A89" s="2"/>
      <c r="B89" s="3"/>
      <c r="C89" s="3"/>
      <c r="D89" s="2"/>
      <c r="E89" s="3"/>
      <c r="F89" s="2"/>
      <c r="G89" s="2"/>
      <c r="H89" s="2"/>
      <c r="I89" s="2"/>
      <c r="J89" s="2"/>
      <c r="K89" s="2"/>
      <c r="L89" s="2"/>
      <c r="M89" s="2"/>
      <c r="N89" s="2"/>
      <c r="O89" s="2"/>
      <c r="S89" s="2"/>
    </row>
    <row r="90" spans="1:19" ht="12.75">
      <c r="A90" s="2"/>
      <c r="B90" s="3"/>
      <c r="C90" s="3"/>
      <c r="D90" s="2"/>
      <c r="E90" s="3"/>
      <c r="F90" s="2"/>
      <c r="G90" s="2"/>
      <c r="H90" s="2"/>
      <c r="I90" s="2"/>
      <c r="J90" s="2"/>
      <c r="K90" s="2"/>
      <c r="L90" s="2"/>
      <c r="M90" s="2"/>
      <c r="N90" s="2"/>
      <c r="O90" s="2"/>
      <c r="S90" s="2"/>
    </row>
    <row r="91" spans="1:19" ht="12.75">
      <c r="A91" s="2"/>
      <c r="B91" s="3"/>
      <c r="C91" s="3"/>
      <c r="D91" s="2"/>
      <c r="E91" s="3"/>
      <c r="F91" s="2"/>
      <c r="G91" s="2"/>
      <c r="H91" s="2"/>
      <c r="I91" s="2"/>
      <c r="J91" s="2"/>
      <c r="K91" s="2"/>
      <c r="L91" s="2"/>
      <c r="M91" s="2"/>
      <c r="N91" s="2"/>
      <c r="O91" s="2"/>
      <c r="S91" s="2"/>
    </row>
    <row r="92" spans="1:19" ht="12.75">
      <c r="A92" s="2"/>
      <c r="B92" s="3"/>
      <c r="C92" s="3"/>
      <c r="D92" s="2"/>
      <c r="E92" s="3"/>
      <c r="F92" s="2"/>
      <c r="G92" s="2"/>
      <c r="H92" s="2"/>
      <c r="I92" s="2"/>
      <c r="J92" s="2"/>
      <c r="K92" s="2"/>
      <c r="L92" s="2"/>
      <c r="M92" s="2"/>
      <c r="N92" s="2"/>
      <c r="O92" s="2"/>
      <c r="S92" s="2"/>
    </row>
    <row r="93" spans="1:19" ht="12.75">
      <c r="A93" s="2"/>
      <c r="B93" s="3"/>
      <c r="C93" s="3"/>
      <c r="D93" s="2"/>
      <c r="E93" s="3"/>
      <c r="F93" s="2"/>
      <c r="G93" s="2"/>
      <c r="H93" s="2"/>
      <c r="I93" s="2"/>
      <c r="J93" s="2"/>
      <c r="K93" s="2"/>
      <c r="L93" s="2"/>
      <c r="M93" s="2"/>
      <c r="N93" s="2"/>
      <c r="O93" s="2"/>
      <c r="S93" s="2"/>
    </row>
    <row r="94" spans="1:19" ht="12.75">
      <c r="A94" s="2"/>
      <c r="B94" s="3"/>
      <c r="C94" s="3"/>
      <c r="D94" s="2"/>
      <c r="E94" s="3"/>
      <c r="F94" s="2"/>
      <c r="G94" s="2"/>
      <c r="H94" s="2"/>
      <c r="I94" s="2"/>
      <c r="J94" s="2"/>
      <c r="K94" s="2"/>
      <c r="L94" s="2"/>
      <c r="M94" s="2"/>
      <c r="N94" s="2"/>
      <c r="O94" s="2"/>
      <c r="S94" s="2"/>
    </row>
    <row r="95" spans="1:19" ht="12.75">
      <c r="A95" s="2"/>
      <c r="B95" s="3"/>
      <c r="C95" s="3"/>
      <c r="D95" s="2"/>
      <c r="E95" s="3"/>
      <c r="F95" s="2"/>
      <c r="G95" s="2"/>
      <c r="H95" s="2"/>
      <c r="I95" s="2"/>
      <c r="J95" s="2"/>
      <c r="K95" s="2"/>
      <c r="L95" s="2"/>
      <c r="M95" s="2"/>
      <c r="N95" s="2"/>
      <c r="O95" s="2"/>
      <c r="S95" s="2"/>
    </row>
    <row r="96" spans="1:19" ht="12.75">
      <c r="A96" s="2"/>
      <c r="B96" s="3"/>
      <c r="C96" s="3"/>
      <c r="D96" s="2"/>
      <c r="E96" s="3"/>
      <c r="F96" s="2"/>
      <c r="G96" s="2"/>
      <c r="H96" s="2"/>
      <c r="I96" s="2"/>
      <c r="J96" s="2"/>
      <c r="K96" s="2"/>
      <c r="L96" s="2"/>
      <c r="M96" s="2"/>
      <c r="N96" s="2"/>
      <c r="O96" s="2"/>
      <c r="S96" s="2"/>
    </row>
    <row r="97" spans="1:19" ht="12.75">
      <c r="A97" s="2"/>
      <c r="B97" s="3"/>
      <c r="C97" s="3"/>
      <c r="D97" s="2"/>
      <c r="E97" s="3"/>
      <c r="F97" s="2"/>
      <c r="G97" s="2"/>
      <c r="H97" s="2"/>
      <c r="I97" s="2"/>
      <c r="J97" s="2"/>
      <c r="K97" s="2"/>
      <c r="L97" s="2"/>
      <c r="M97" s="2"/>
      <c r="N97" s="2"/>
      <c r="O97" s="2"/>
      <c r="S97" s="2"/>
    </row>
    <row r="98" spans="1:19" ht="12.75">
      <c r="A98" s="2"/>
      <c r="B98" s="3"/>
      <c r="C98" s="3"/>
      <c r="D98" s="2"/>
      <c r="E98" s="3"/>
      <c r="F98" s="2"/>
      <c r="G98" s="2"/>
      <c r="H98" s="2"/>
      <c r="I98" s="2"/>
      <c r="J98" s="2"/>
      <c r="K98" s="2"/>
      <c r="L98" s="2"/>
      <c r="M98" s="2"/>
      <c r="N98" s="2"/>
      <c r="O98" s="2"/>
      <c r="S98" s="2"/>
    </row>
    <row r="99" spans="1:19" ht="12.75">
      <c r="A99" s="2"/>
      <c r="B99" s="3"/>
      <c r="C99" s="3"/>
      <c r="D99" s="2"/>
      <c r="E99" s="3"/>
      <c r="F99" s="2"/>
      <c r="G99" s="2"/>
      <c r="H99" s="2"/>
      <c r="I99" s="2"/>
      <c r="J99" s="2"/>
      <c r="K99" s="2"/>
      <c r="L99" s="2"/>
      <c r="M99" s="2"/>
      <c r="N99" s="2"/>
      <c r="O99" s="2"/>
      <c r="S99" s="2"/>
    </row>
    <row r="100" spans="1:19" ht="12.75">
      <c r="A100" s="2"/>
      <c r="B100" s="3"/>
      <c r="C100" s="3"/>
      <c r="D100" s="2"/>
      <c r="E100" s="3"/>
      <c r="F100" s="2"/>
      <c r="G100" s="2"/>
      <c r="H100" s="2"/>
      <c r="I100" s="2"/>
      <c r="J100" s="2"/>
      <c r="K100" s="2"/>
      <c r="L100" s="2"/>
      <c r="M100" s="2"/>
      <c r="N100" s="2"/>
      <c r="O100" s="2"/>
      <c r="S100" s="2"/>
    </row>
    <row r="101" spans="1:19" ht="12.75">
      <c r="A101" s="2"/>
      <c r="B101" s="3"/>
      <c r="C101" s="3"/>
      <c r="D101" s="2"/>
      <c r="E101" s="3"/>
      <c r="F101" s="2"/>
      <c r="G101" s="2"/>
      <c r="H101" s="2"/>
      <c r="I101" s="2"/>
      <c r="J101" s="2"/>
      <c r="K101" s="2"/>
      <c r="L101" s="2"/>
      <c r="M101" s="2"/>
      <c r="N101" s="2"/>
      <c r="O101" s="2"/>
      <c r="S101" s="2"/>
    </row>
    <row r="102" spans="1:19" ht="12.75">
      <c r="A102" s="2"/>
      <c r="B102" s="3"/>
      <c r="C102" s="3"/>
      <c r="D102" s="2"/>
      <c r="E102" s="3"/>
      <c r="F102" s="2"/>
      <c r="G102" s="2"/>
      <c r="H102" s="2"/>
      <c r="I102" s="2"/>
      <c r="J102" s="2"/>
      <c r="K102" s="2"/>
      <c r="L102" s="2"/>
      <c r="M102" s="2"/>
      <c r="N102" s="2"/>
      <c r="O102" s="2"/>
      <c r="S102" s="2"/>
    </row>
    <row r="103" spans="1:19" ht="12.75">
      <c r="A103" s="2"/>
      <c r="B103" s="3"/>
      <c r="C103" s="3"/>
      <c r="D103" s="2"/>
      <c r="E103" s="3"/>
      <c r="F103" s="2"/>
      <c r="G103" s="2"/>
      <c r="H103" s="2"/>
      <c r="I103" s="2"/>
      <c r="J103" s="2"/>
      <c r="K103" s="2"/>
      <c r="L103" s="2"/>
      <c r="M103" s="2"/>
      <c r="N103" s="2"/>
      <c r="O103" s="2"/>
      <c r="S103" s="2"/>
    </row>
    <row r="104" spans="1:19" ht="12.75">
      <c r="A104" s="2"/>
      <c r="B104" s="3"/>
      <c r="C104" s="3"/>
      <c r="D104" s="2"/>
      <c r="E104" s="3"/>
      <c r="F104" s="2"/>
      <c r="G104" s="2"/>
      <c r="H104" s="2"/>
      <c r="I104" s="2"/>
      <c r="J104" s="2"/>
      <c r="K104" s="2"/>
      <c r="L104" s="2"/>
      <c r="M104" s="2"/>
      <c r="N104" s="2"/>
      <c r="O104" s="2"/>
      <c r="S104" s="2"/>
    </row>
    <row r="105" spans="1:19" ht="12.75">
      <c r="A105" s="2"/>
      <c r="B105" s="3"/>
      <c r="C105" s="3"/>
      <c r="D105" s="2"/>
      <c r="E105" s="3"/>
      <c r="F105" s="2"/>
      <c r="G105" s="2"/>
      <c r="H105" s="2"/>
      <c r="I105" s="2"/>
      <c r="J105" s="2"/>
      <c r="K105" s="2"/>
      <c r="L105" s="2"/>
      <c r="M105" s="2"/>
      <c r="N105" s="2"/>
      <c r="O105" s="2"/>
      <c r="S105" s="2"/>
    </row>
    <row r="106" spans="1:19" ht="12.75">
      <c r="A106" s="2"/>
      <c r="B106" s="3"/>
      <c r="C106" s="3"/>
      <c r="D106" s="2"/>
      <c r="E106" s="3"/>
      <c r="F106" s="2"/>
      <c r="G106" s="2"/>
      <c r="H106" s="2"/>
      <c r="I106" s="2"/>
      <c r="J106" s="2"/>
      <c r="K106" s="2"/>
      <c r="L106" s="2"/>
      <c r="M106" s="2"/>
      <c r="N106" s="2"/>
      <c r="O106" s="2"/>
      <c r="S106" s="2"/>
    </row>
    <row r="107" spans="1:19" ht="12.75">
      <c r="A107" s="2"/>
      <c r="B107" s="3"/>
      <c r="C107" s="3"/>
      <c r="D107" s="2"/>
      <c r="E107" s="3"/>
      <c r="F107" s="2"/>
      <c r="G107" s="2"/>
      <c r="H107" s="2"/>
      <c r="I107" s="2"/>
      <c r="J107" s="2"/>
      <c r="K107" s="2"/>
      <c r="L107" s="2"/>
      <c r="M107" s="2"/>
      <c r="N107" s="2"/>
      <c r="O107" s="2"/>
      <c r="S107" s="2"/>
    </row>
    <row r="108" spans="1:19" ht="12.75">
      <c r="A108" s="2"/>
      <c r="B108" s="3"/>
      <c r="C108" s="3"/>
      <c r="D108" s="2"/>
      <c r="E108" s="3"/>
      <c r="F108" s="2"/>
      <c r="G108" s="2"/>
      <c r="H108" s="2"/>
      <c r="I108" s="2"/>
      <c r="J108" s="2"/>
      <c r="K108" s="2"/>
      <c r="L108" s="2"/>
      <c r="M108" s="2"/>
      <c r="N108" s="2"/>
      <c r="O108" s="2"/>
      <c r="S108" s="2"/>
    </row>
    <row r="109" spans="1:19" ht="12.75">
      <c r="A109" s="2"/>
      <c r="B109" s="3"/>
      <c r="C109" s="3"/>
      <c r="D109" s="2"/>
      <c r="E109" s="3"/>
      <c r="F109" s="2"/>
      <c r="G109" s="2"/>
      <c r="H109" s="2"/>
      <c r="I109" s="2"/>
      <c r="J109" s="2"/>
      <c r="K109" s="2"/>
      <c r="L109" s="2"/>
      <c r="M109" s="2"/>
      <c r="N109" s="2"/>
      <c r="O109" s="2"/>
      <c r="S109" s="2"/>
    </row>
    <row r="110" spans="1:19" ht="12.75">
      <c r="A110" s="2"/>
      <c r="B110" s="3"/>
      <c r="C110" s="3"/>
      <c r="D110" s="2"/>
      <c r="E110" s="3"/>
      <c r="F110" s="2"/>
      <c r="G110" s="2"/>
      <c r="H110" s="2"/>
      <c r="I110" s="2"/>
      <c r="J110" s="2"/>
      <c r="K110" s="2"/>
      <c r="L110" s="2"/>
      <c r="M110" s="2"/>
      <c r="N110" s="2"/>
      <c r="O110" s="2"/>
      <c r="S110" s="2"/>
    </row>
    <row r="111" spans="1:19" ht="12.75">
      <c r="A111" s="2"/>
      <c r="B111" s="3"/>
      <c r="C111" s="3"/>
      <c r="D111" s="2"/>
      <c r="E111" s="3"/>
      <c r="F111" s="2"/>
      <c r="G111" s="2"/>
      <c r="H111" s="2"/>
      <c r="I111" s="2"/>
      <c r="J111" s="2"/>
      <c r="K111" s="2"/>
      <c r="L111" s="2"/>
      <c r="M111" s="2"/>
      <c r="N111" s="2"/>
      <c r="O111" s="2"/>
      <c r="S111" s="2"/>
    </row>
    <row r="112" spans="1:19" ht="12.75">
      <c r="A112" s="2"/>
      <c r="B112" s="3"/>
      <c r="C112" s="3"/>
      <c r="D112" s="2"/>
      <c r="E112" s="3"/>
      <c r="F112" s="2"/>
      <c r="G112" s="2"/>
      <c r="H112" s="2"/>
      <c r="I112" s="2"/>
      <c r="J112" s="2"/>
      <c r="K112" s="2"/>
      <c r="L112" s="2"/>
      <c r="M112" s="2"/>
      <c r="N112" s="2"/>
      <c r="O112" s="2"/>
      <c r="S112" s="2"/>
    </row>
    <row r="113" spans="1:19" ht="12.75">
      <c r="A113" s="2"/>
      <c r="B113" s="3"/>
      <c r="C113" s="3"/>
      <c r="D113" s="2"/>
      <c r="E113" s="3"/>
      <c r="F113" s="2"/>
      <c r="G113" s="2"/>
      <c r="H113" s="2"/>
      <c r="I113" s="2"/>
      <c r="J113" s="2"/>
      <c r="K113" s="2"/>
      <c r="L113" s="2"/>
      <c r="M113" s="2"/>
      <c r="N113" s="2"/>
      <c r="O113" s="2"/>
      <c r="S113" s="2"/>
    </row>
    <row r="114" spans="1:19" ht="12.75">
      <c r="A114" s="2"/>
      <c r="B114" s="3"/>
      <c r="C114" s="3"/>
      <c r="D114" s="2"/>
      <c r="E114" s="3"/>
      <c r="F114" s="2"/>
      <c r="G114" s="2"/>
      <c r="H114" s="2"/>
      <c r="I114" s="2"/>
      <c r="J114" s="2"/>
      <c r="K114" s="2"/>
      <c r="L114" s="2"/>
      <c r="M114" s="2"/>
      <c r="N114" s="2"/>
      <c r="O114" s="2"/>
      <c r="S114" s="2"/>
    </row>
    <row r="115" spans="1:19" ht="12.75">
      <c r="A115" s="2"/>
      <c r="B115" s="3"/>
      <c r="C115" s="3"/>
      <c r="D115" s="2"/>
      <c r="E115" s="3"/>
      <c r="F115" s="2"/>
      <c r="G115" s="2"/>
      <c r="H115" s="2"/>
      <c r="I115" s="2"/>
      <c r="J115" s="2"/>
      <c r="K115" s="2"/>
      <c r="L115" s="2"/>
      <c r="M115" s="2"/>
      <c r="N115" s="2"/>
      <c r="O115" s="2"/>
      <c r="S115" s="2"/>
    </row>
    <row r="116" spans="1:19" ht="12.75">
      <c r="A116" s="2"/>
      <c r="B116" s="3"/>
      <c r="C116" s="3"/>
      <c r="D116" s="2"/>
      <c r="E116" s="3"/>
      <c r="F116" s="2"/>
      <c r="G116" s="2"/>
      <c r="H116" s="2"/>
      <c r="I116" s="2"/>
      <c r="J116" s="2"/>
      <c r="K116" s="2"/>
      <c r="L116" s="2"/>
      <c r="M116" s="2"/>
      <c r="N116" s="2"/>
      <c r="O116" s="2"/>
      <c r="S116" s="2"/>
    </row>
    <row r="117" spans="1:19" ht="12.75">
      <c r="A117" s="2"/>
      <c r="B117" s="3"/>
      <c r="C117" s="3"/>
      <c r="D117" s="2"/>
      <c r="E117" s="3"/>
      <c r="F117" s="2"/>
      <c r="G117" s="2"/>
      <c r="H117" s="2"/>
      <c r="I117" s="2"/>
      <c r="J117" s="2"/>
      <c r="K117" s="2"/>
      <c r="L117" s="2"/>
      <c r="M117" s="2"/>
      <c r="N117" s="2"/>
      <c r="O117" s="2"/>
      <c r="S117" s="2"/>
    </row>
    <row r="118" spans="1:19" ht="12.75">
      <c r="A118" s="2"/>
      <c r="B118" s="3"/>
      <c r="C118" s="3"/>
      <c r="D118" s="2"/>
      <c r="E118" s="3"/>
      <c r="F118" s="2"/>
      <c r="G118" s="2"/>
      <c r="H118" s="2"/>
      <c r="I118" s="2"/>
      <c r="J118" s="2"/>
      <c r="K118" s="2"/>
      <c r="L118" s="2"/>
      <c r="M118" s="2"/>
      <c r="N118" s="2"/>
      <c r="O118" s="2"/>
      <c r="S118" s="2"/>
    </row>
    <row r="119" spans="1:19" ht="12.75">
      <c r="A119" s="2"/>
      <c r="B119" s="3"/>
      <c r="C119" s="3"/>
      <c r="D119" s="2"/>
      <c r="E119" s="3"/>
      <c r="F119" s="2"/>
      <c r="G119" s="2"/>
      <c r="H119" s="2"/>
      <c r="I119" s="2"/>
      <c r="J119" s="2"/>
      <c r="K119" s="2"/>
      <c r="L119" s="2"/>
      <c r="M119" s="2"/>
      <c r="N119" s="2"/>
      <c r="O119" s="2"/>
      <c r="S119" s="2"/>
    </row>
    <row r="120" spans="1:19" ht="12.75">
      <c r="A120" s="2"/>
      <c r="B120" s="3"/>
      <c r="C120" s="3"/>
      <c r="D120" s="2"/>
      <c r="E120" s="3"/>
      <c r="F120" s="2"/>
      <c r="G120" s="2"/>
      <c r="H120" s="2"/>
      <c r="I120" s="2"/>
      <c r="J120" s="2"/>
      <c r="K120" s="2"/>
      <c r="L120" s="2"/>
      <c r="M120" s="2"/>
      <c r="N120" s="2"/>
      <c r="O120" s="2"/>
      <c r="S120" s="2"/>
    </row>
    <row r="121" spans="1:19" ht="12.75">
      <c r="A121" s="2"/>
      <c r="B121" s="3"/>
      <c r="C121" s="3"/>
      <c r="D121" s="2"/>
      <c r="E121" s="3"/>
      <c r="F121" s="2"/>
      <c r="G121" s="2"/>
      <c r="H121" s="2"/>
      <c r="I121" s="2"/>
      <c r="J121" s="2"/>
      <c r="K121" s="2"/>
      <c r="L121" s="2"/>
      <c r="M121" s="2"/>
      <c r="N121" s="2"/>
      <c r="O121" s="2"/>
      <c r="S121" s="2"/>
    </row>
    <row r="122" spans="1:19" ht="12.75">
      <c r="A122" s="2"/>
      <c r="B122" s="3"/>
      <c r="C122" s="3"/>
      <c r="D122" s="2"/>
      <c r="E122" s="3"/>
      <c r="F122" s="2"/>
      <c r="G122" s="2"/>
      <c r="H122" s="2"/>
      <c r="I122" s="2"/>
      <c r="J122" s="2"/>
      <c r="K122" s="2"/>
      <c r="L122" s="2"/>
      <c r="M122" s="2"/>
      <c r="N122" s="2"/>
      <c r="O122" s="2"/>
      <c r="S122" s="2"/>
    </row>
    <row r="123" spans="1:19" ht="12.75">
      <c r="A123" s="2"/>
      <c r="B123" s="3"/>
      <c r="C123" s="3"/>
      <c r="D123" s="2"/>
      <c r="E123" s="3"/>
      <c r="F123" s="2"/>
      <c r="G123" s="2"/>
      <c r="H123" s="2"/>
      <c r="I123" s="2"/>
      <c r="J123" s="2"/>
      <c r="K123" s="2"/>
      <c r="L123" s="2"/>
      <c r="M123" s="2"/>
      <c r="N123" s="2"/>
      <c r="O123" s="2"/>
      <c r="S123" s="2"/>
    </row>
    <row r="124" spans="1:19" ht="12.75">
      <c r="A124" s="2"/>
      <c r="B124" s="3"/>
      <c r="C124" s="3"/>
      <c r="D124" s="2"/>
      <c r="E124" s="3"/>
      <c r="F124" s="2"/>
      <c r="G124" s="2"/>
      <c r="H124" s="2"/>
      <c r="I124" s="2"/>
      <c r="J124" s="2"/>
      <c r="K124" s="2"/>
      <c r="L124" s="2"/>
      <c r="M124" s="2"/>
      <c r="N124" s="2"/>
      <c r="O124" s="2"/>
      <c r="S124" s="2"/>
    </row>
    <row r="125" spans="1:19" ht="12.75">
      <c r="A125" s="2"/>
      <c r="B125" s="3"/>
      <c r="C125" s="3"/>
      <c r="D125" s="2"/>
      <c r="E125" s="3"/>
      <c r="F125" s="2"/>
      <c r="G125" s="2"/>
      <c r="H125" s="2"/>
      <c r="I125" s="2"/>
      <c r="J125" s="2"/>
      <c r="K125" s="2"/>
      <c r="L125" s="2"/>
      <c r="M125" s="2"/>
      <c r="N125" s="2"/>
      <c r="O125" s="2"/>
      <c r="S125" s="2"/>
    </row>
    <row r="126" spans="1:19" ht="12.75">
      <c r="A126" s="2"/>
      <c r="B126" s="3"/>
      <c r="C126" s="3"/>
      <c r="D126" s="2"/>
      <c r="E126" s="3"/>
      <c r="F126" s="2"/>
      <c r="G126" s="2"/>
      <c r="H126" s="2"/>
      <c r="I126" s="2"/>
      <c r="J126" s="2"/>
      <c r="K126" s="2"/>
      <c r="L126" s="2"/>
      <c r="M126" s="2"/>
      <c r="N126" s="2"/>
      <c r="O126" s="2"/>
      <c r="S126" s="2"/>
    </row>
    <row r="127" spans="1:19" ht="12.75">
      <c r="A127" s="2"/>
      <c r="B127" s="3"/>
      <c r="C127" s="3"/>
      <c r="D127" s="2"/>
      <c r="E127" s="3"/>
      <c r="F127" s="2"/>
      <c r="G127" s="2"/>
      <c r="H127" s="2"/>
      <c r="I127" s="2"/>
      <c r="J127" s="2"/>
      <c r="K127" s="2"/>
      <c r="L127" s="2"/>
      <c r="M127" s="2"/>
      <c r="N127" s="2"/>
      <c r="O127" s="2"/>
      <c r="S127" s="2"/>
    </row>
    <row r="128" spans="1:19" ht="12.75">
      <c r="A128" s="2"/>
      <c r="B128" s="3"/>
      <c r="C128" s="3"/>
      <c r="D128" s="2"/>
      <c r="E128" s="3"/>
      <c r="F128" s="2"/>
      <c r="G128" s="2"/>
      <c r="H128" s="2"/>
      <c r="I128" s="2"/>
      <c r="J128" s="2"/>
      <c r="K128" s="2"/>
      <c r="L128" s="2"/>
      <c r="M128" s="2"/>
      <c r="N128" s="2"/>
      <c r="O128" s="2"/>
      <c r="S128" s="2"/>
    </row>
    <row r="129" spans="1:19" ht="12.75">
      <c r="A129" s="2"/>
      <c r="B129" s="3"/>
      <c r="C129" s="3"/>
      <c r="D129" s="2"/>
      <c r="E129" s="3"/>
      <c r="F129" s="2"/>
      <c r="G129" s="2"/>
      <c r="H129" s="2"/>
      <c r="I129" s="2"/>
      <c r="J129" s="2"/>
      <c r="K129" s="2"/>
      <c r="L129" s="2"/>
      <c r="M129" s="2"/>
      <c r="N129" s="2"/>
      <c r="O129" s="2"/>
      <c r="S129" s="2"/>
    </row>
    <row r="130" spans="1:19" ht="12.75">
      <c r="A130" s="2"/>
      <c r="B130" s="3"/>
      <c r="C130" s="3"/>
      <c r="D130" s="2"/>
      <c r="E130" s="3"/>
      <c r="F130" s="2"/>
      <c r="G130" s="2"/>
      <c r="H130" s="2"/>
      <c r="I130" s="2"/>
      <c r="J130" s="2"/>
      <c r="K130" s="2"/>
      <c r="L130" s="2"/>
      <c r="M130" s="2"/>
      <c r="N130" s="2"/>
      <c r="O130" s="2"/>
      <c r="S130" s="2"/>
    </row>
    <row r="131" spans="1:19" ht="12.75">
      <c r="A131" s="2"/>
      <c r="B131" s="3"/>
      <c r="C131" s="3"/>
      <c r="D131" s="2"/>
      <c r="E131" s="3"/>
      <c r="F131" s="2"/>
      <c r="G131" s="2"/>
      <c r="H131" s="2"/>
      <c r="I131" s="2"/>
      <c r="J131" s="2"/>
      <c r="K131" s="2"/>
      <c r="L131" s="2"/>
      <c r="M131" s="2"/>
      <c r="N131" s="2"/>
      <c r="O131" s="2"/>
      <c r="S131" s="2"/>
    </row>
    <row r="132" spans="1:19" ht="12.75">
      <c r="A132" s="2"/>
      <c r="B132" s="3"/>
      <c r="C132" s="3"/>
      <c r="D132" s="2"/>
      <c r="E132" s="3"/>
      <c r="F132" s="2"/>
      <c r="G132" s="2"/>
      <c r="H132" s="2"/>
      <c r="I132" s="2"/>
      <c r="J132" s="2"/>
      <c r="K132" s="2"/>
      <c r="L132" s="2"/>
      <c r="M132" s="2"/>
      <c r="N132" s="2"/>
      <c r="O132" s="2"/>
      <c r="S132" s="2"/>
    </row>
    <row r="133" spans="1:19" ht="12.75">
      <c r="A133" s="2"/>
      <c r="B133" s="3"/>
      <c r="C133" s="3"/>
      <c r="D133" s="2"/>
      <c r="E133" s="3"/>
      <c r="F133" s="2"/>
      <c r="G133" s="2"/>
      <c r="H133" s="2"/>
      <c r="I133" s="2"/>
      <c r="J133" s="2"/>
      <c r="K133" s="2"/>
      <c r="L133" s="2"/>
      <c r="M133" s="2"/>
      <c r="N133" s="2"/>
      <c r="O133" s="2"/>
      <c r="S133" s="2"/>
    </row>
    <row r="134" spans="1:19" ht="12.75">
      <c r="A134" s="2"/>
      <c r="B134" s="3"/>
      <c r="C134" s="3"/>
      <c r="D134" s="2"/>
      <c r="E134" s="3"/>
      <c r="F134" s="2"/>
      <c r="G134" s="2"/>
      <c r="H134" s="2"/>
      <c r="I134" s="2"/>
      <c r="J134" s="2"/>
      <c r="K134" s="2"/>
      <c r="L134" s="2"/>
      <c r="M134" s="2"/>
      <c r="N134" s="2"/>
      <c r="O134" s="2"/>
      <c r="S134" s="2"/>
    </row>
    <row r="135" spans="1:19" ht="12.75">
      <c r="A135" s="2"/>
      <c r="B135" s="3"/>
      <c r="C135" s="3"/>
      <c r="D135" s="2"/>
      <c r="E135" s="3"/>
      <c r="F135" s="2"/>
      <c r="G135" s="2"/>
      <c r="H135" s="2"/>
      <c r="I135" s="2"/>
      <c r="J135" s="2"/>
      <c r="K135" s="2"/>
      <c r="L135" s="2"/>
      <c r="M135" s="2"/>
      <c r="N135" s="2"/>
      <c r="O135" s="2"/>
      <c r="S135" s="2"/>
    </row>
    <row r="136" spans="1:19" ht="12.75">
      <c r="A136" s="2"/>
      <c r="B136" s="3"/>
      <c r="C136" s="3"/>
      <c r="D136" s="2"/>
      <c r="E136" s="3"/>
      <c r="F136" s="2"/>
      <c r="G136" s="2"/>
      <c r="H136" s="2"/>
      <c r="I136" s="2"/>
      <c r="J136" s="2"/>
      <c r="K136" s="2"/>
      <c r="L136" s="2"/>
      <c r="M136" s="2"/>
      <c r="N136" s="2"/>
      <c r="O136" s="2"/>
      <c r="S136" s="2"/>
    </row>
    <row r="137" spans="1:19" ht="12.75">
      <c r="A137" s="2"/>
      <c r="B137" s="3"/>
      <c r="C137" s="3"/>
      <c r="D137" s="2"/>
      <c r="E137" s="3"/>
      <c r="F137" s="2"/>
      <c r="G137" s="2"/>
      <c r="H137" s="2"/>
      <c r="I137" s="2"/>
      <c r="J137" s="2"/>
      <c r="K137" s="2"/>
      <c r="L137" s="2"/>
      <c r="M137" s="2"/>
      <c r="N137" s="2"/>
      <c r="O137" s="2"/>
      <c r="S137" s="2"/>
    </row>
    <row r="138" spans="1:19" ht="12.75">
      <c r="A138" s="2"/>
      <c r="B138" s="3"/>
      <c r="C138" s="3"/>
      <c r="D138" s="2"/>
      <c r="E138" s="3"/>
      <c r="F138" s="2"/>
      <c r="G138" s="2"/>
      <c r="H138" s="2"/>
      <c r="I138" s="2"/>
      <c r="J138" s="2"/>
      <c r="K138" s="2"/>
      <c r="L138" s="2"/>
      <c r="M138" s="2"/>
      <c r="N138" s="2"/>
      <c r="O138" s="2"/>
      <c r="S138" s="2"/>
    </row>
    <row r="139" spans="1:19" ht="12.75">
      <c r="A139" s="2"/>
      <c r="B139" s="3"/>
      <c r="C139" s="3"/>
      <c r="D139" s="2"/>
      <c r="E139" s="3"/>
      <c r="F139" s="2"/>
      <c r="G139" s="2"/>
      <c r="H139" s="2"/>
      <c r="I139" s="2"/>
      <c r="J139" s="2"/>
      <c r="K139" s="2"/>
      <c r="L139" s="2"/>
      <c r="M139" s="2"/>
      <c r="N139" s="2"/>
      <c r="O139" s="2"/>
      <c r="S139" s="2"/>
    </row>
    <row r="140" spans="1:19" ht="12.75">
      <c r="A140" s="2"/>
      <c r="B140" s="3"/>
      <c r="C140" s="3"/>
      <c r="D140" s="2"/>
      <c r="E140" s="3"/>
      <c r="F140" s="2"/>
      <c r="G140" s="2"/>
      <c r="H140" s="2"/>
      <c r="I140" s="2"/>
      <c r="J140" s="2"/>
      <c r="K140" s="2"/>
      <c r="L140" s="2"/>
      <c r="M140" s="2"/>
      <c r="N140" s="2"/>
      <c r="O140" s="2"/>
      <c r="S140" s="2"/>
    </row>
    <row r="141" spans="1:19" ht="12.75">
      <c r="A141" s="2"/>
      <c r="B141" s="3"/>
      <c r="C141" s="3"/>
      <c r="D141" s="2"/>
      <c r="E141" s="3"/>
      <c r="F141" s="2"/>
      <c r="G141" s="2"/>
      <c r="H141" s="2"/>
      <c r="I141" s="2"/>
      <c r="J141" s="2"/>
      <c r="K141" s="2"/>
      <c r="L141" s="2"/>
      <c r="M141" s="2"/>
      <c r="N141" s="2"/>
      <c r="O141" s="2"/>
      <c r="S141" s="2"/>
    </row>
    <row r="142" spans="1:19" ht="12.75">
      <c r="A142" s="2"/>
      <c r="B142" s="3"/>
      <c r="C142" s="3"/>
      <c r="D142" s="2"/>
      <c r="E142" s="3"/>
      <c r="F142" s="2"/>
      <c r="G142" s="2"/>
      <c r="H142" s="2"/>
      <c r="I142" s="2"/>
      <c r="J142" s="2"/>
      <c r="K142" s="2"/>
      <c r="L142" s="2"/>
      <c r="M142" s="2"/>
      <c r="N142" s="2"/>
      <c r="O142" s="2"/>
      <c r="S142" s="2"/>
    </row>
    <row r="143" spans="1:19" ht="12.75">
      <c r="A143" s="2"/>
      <c r="B143" s="3"/>
      <c r="C143" s="3"/>
      <c r="D143" s="2"/>
      <c r="E143" s="3"/>
      <c r="F143" s="2"/>
      <c r="G143" s="2"/>
      <c r="H143" s="2"/>
      <c r="I143" s="2"/>
      <c r="J143" s="2"/>
      <c r="K143" s="2"/>
      <c r="L143" s="2"/>
      <c r="M143" s="2"/>
      <c r="N143" s="2"/>
      <c r="O143" s="2"/>
      <c r="S143" s="2"/>
    </row>
    <row r="144" spans="1:19" ht="12.75">
      <c r="A144" s="2"/>
      <c r="B144" s="3"/>
      <c r="C144" s="3"/>
      <c r="D144" s="2"/>
      <c r="E144" s="3"/>
      <c r="F144" s="2"/>
      <c r="G144" s="2"/>
      <c r="H144" s="2"/>
      <c r="I144" s="2"/>
      <c r="J144" s="2"/>
      <c r="K144" s="2"/>
      <c r="L144" s="2"/>
      <c r="M144" s="2"/>
      <c r="N144" s="2"/>
      <c r="O144" s="2"/>
      <c r="S144" s="2"/>
    </row>
    <row r="145" spans="1:19" ht="12.75">
      <c r="A145" s="2"/>
      <c r="B145" s="3"/>
      <c r="C145" s="3"/>
      <c r="D145" s="2"/>
      <c r="E145" s="3"/>
      <c r="F145" s="2"/>
      <c r="G145" s="2"/>
      <c r="H145" s="2"/>
      <c r="I145" s="2"/>
      <c r="J145" s="2"/>
      <c r="K145" s="2"/>
      <c r="L145" s="2"/>
      <c r="M145" s="2"/>
      <c r="N145" s="2"/>
      <c r="O145" s="2"/>
      <c r="S145" s="2"/>
    </row>
    <row r="146" spans="1:19" ht="12.75">
      <c r="A146" s="2"/>
      <c r="B146" s="3"/>
      <c r="C146" s="3"/>
      <c r="D146" s="2"/>
      <c r="E146" s="3"/>
      <c r="F146" s="2"/>
      <c r="G146" s="2"/>
      <c r="H146" s="2"/>
      <c r="I146" s="2"/>
      <c r="J146" s="2"/>
      <c r="K146" s="2"/>
      <c r="L146" s="2"/>
      <c r="M146" s="2"/>
      <c r="N146" s="2"/>
      <c r="O146" s="2"/>
      <c r="S146" s="2"/>
    </row>
    <row r="147" spans="1:19" ht="12.75">
      <c r="A147" s="2"/>
      <c r="B147" s="3"/>
      <c r="C147" s="3"/>
      <c r="D147" s="2"/>
      <c r="E147" s="3"/>
      <c r="F147" s="2"/>
      <c r="G147" s="2"/>
      <c r="H147" s="2"/>
      <c r="I147" s="2"/>
      <c r="J147" s="2"/>
      <c r="K147" s="2"/>
      <c r="L147" s="2"/>
      <c r="M147" s="2"/>
      <c r="N147" s="2"/>
      <c r="O147" s="2"/>
      <c r="S147" s="2"/>
    </row>
    <row r="148" spans="1:19" ht="12.75">
      <c r="A148" s="2"/>
      <c r="B148" s="3"/>
      <c r="C148" s="3"/>
      <c r="D148" s="2"/>
      <c r="E148" s="3"/>
      <c r="F148" s="2"/>
      <c r="G148" s="2"/>
      <c r="H148" s="2"/>
      <c r="I148" s="2"/>
      <c r="J148" s="2"/>
      <c r="K148" s="2"/>
      <c r="L148" s="2"/>
      <c r="M148" s="2"/>
      <c r="N148" s="2"/>
      <c r="O148" s="2"/>
      <c r="S148" s="2"/>
    </row>
    <row r="149" spans="1:19" ht="12.75">
      <c r="A149" s="2"/>
      <c r="B149" s="3"/>
      <c r="C149" s="3"/>
      <c r="D149" s="2"/>
      <c r="E149" s="3"/>
      <c r="F149" s="2"/>
      <c r="G149" s="2"/>
      <c r="H149" s="2"/>
      <c r="I149" s="2"/>
      <c r="J149" s="2"/>
      <c r="K149" s="2"/>
      <c r="L149" s="2"/>
      <c r="M149" s="2"/>
      <c r="N149" s="2"/>
      <c r="O149" s="2"/>
      <c r="S149" s="2"/>
    </row>
    <row r="150" spans="1:19" ht="12.75">
      <c r="A150" s="2"/>
      <c r="B150" s="3"/>
      <c r="C150" s="3"/>
      <c r="D150" s="2"/>
      <c r="E150" s="3"/>
      <c r="F150" s="2"/>
      <c r="G150" s="2"/>
      <c r="H150" s="2"/>
      <c r="I150" s="2"/>
      <c r="J150" s="2"/>
      <c r="K150" s="2"/>
      <c r="L150" s="2"/>
      <c r="M150" s="2"/>
      <c r="N150" s="2"/>
      <c r="O150" s="2"/>
      <c r="S150" s="2"/>
    </row>
    <row r="151" spans="1:19" ht="12.75">
      <c r="A151" s="2"/>
      <c r="B151" s="3"/>
      <c r="C151" s="3"/>
      <c r="D151" s="2"/>
      <c r="E151" s="3"/>
      <c r="F151" s="2"/>
      <c r="G151" s="2"/>
      <c r="H151" s="2"/>
      <c r="I151" s="2"/>
      <c r="J151" s="2"/>
      <c r="K151" s="2"/>
      <c r="L151" s="2"/>
      <c r="M151" s="2"/>
      <c r="N151" s="2"/>
      <c r="O151" s="2"/>
      <c r="S151" s="2"/>
    </row>
    <row r="152" spans="1:19" ht="12.75">
      <c r="A152" s="2"/>
      <c r="B152" s="3"/>
      <c r="C152" s="3"/>
      <c r="D152" s="2"/>
      <c r="E152" s="3"/>
      <c r="F152" s="2"/>
      <c r="G152" s="2"/>
      <c r="H152" s="2"/>
      <c r="I152" s="2"/>
      <c r="J152" s="2"/>
      <c r="K152" s="2"/>
      <c r="L152" s="2"/>
      <c r="M152" s="2"/>
      <c r="N152" s="2"/>
      <c r="O152" s="2"/>
      <c r="S152" s="2"/>
    </row>
    <row r="153" spans="1:19" ht="12.75">
      <c r="A153" s="2"/>
      <c r="B153" s="3"/>
      <c r="C153" s="3"/>
      <c r="D153" s="2"/>
      <c r="E153" s="3"/>
      <c r="F153" s="2"/>
      <c r="G153" s="2"/>
      <c r="H153" s="2"/>
      <c r="I153" s="2"/>
      <c r="J153" s="2"/>
      <c r="K153" s="2"/>
      <c r="L153" s="2"/>
      <c r="M153" s="2"/>
      <c r="N153" s="2"/>
      <c r="O153" s="2"/>
      <c r="S153" s="2"/>
    </row>
    <row r="154" spans="1:19" ht="12.75">
      <c r="A154" s="2"/>
      <c r="B154" s="3"/>
      <c r="C154" s="3"/>
      <c r="D154" s="2"/>
      <c r="E154" s="3"/>
      <c r="F154" s="2"/>
      <c r="G154" s="2"/>
      <c r="H154" s="2"/>
      <c r="I154" s="2"/>
      <c r="J154" s="2"/>
      <c r="K154" s="2"/>
      <c r="L154" s="2"/>
      <c r="M154" s="2"/>
      <c r="N154" s="2"/>
      <c r="O154" s="2"/>
      <c r="S154" s="2"/>
    </row>
    <row r="155" spans="1:19" ht="12.75">
      <c r="A155" s="2"/>
      <c r="B155" s="3"/>
      <c r="C155" s="3"/>
      <c r="D155" s="2"/>
      <c r="E155" s="3"/>
      <c r="F155" s="2"/>
      <c r="G155" s="2"/>
      <c r="H155" s="2"/>
      <c r="I155" s="2"/>
      <c r="J155" s="2"/>
      <c r="K155" s="2"/>
      <c r="L155" s="2"/>
      <c r="M155" s="2"/>
      <c r="N155" s="2"/>
      <c r="O155" s="2"/>
      <c r="S155" s="2"/>
    </row>
    <row r="156" spans="1:19" ht="12.75">
      <c r="A156" s="2"/>
      <c r="B156" s="3"/>
      <c r="C156" s="3"/>
      <c r="D156" s="2"/>
      <c r="E156" s="3"/>
      <c r="F156" s="2"/>
      <c r="G156" s="2"/>
      <c r="H156" s="2"/>
      <c r="I156" s="2"/>
      <c r="J156" s="2"/>
      <c r="K156" s="2"/>
      <c r="L156" s="2"/>
      <c r="M156" s="2"/>
      <c r="N156" s="2"/>
      <c r="O156" s="2"/>
      <c r="S156" s="2"/>
    </row>
    <row r="157" spans="1:19" ht="12.75">
      <c r="A157" s="2"/>
      <c r="B157" s="3"/>
      <c r="C157" s="3"/>
      <c r="D157" s="2"/>
      <c r="E157" s="3"/>
      <c r="F157" s="2"/>
      <c r="G157" s="2"/>
      <c r="H157" s="2"/>
      <c r="I157" s="2"/>
      <c r="J157" s="2"/>
      <c r="K157" s="2"/>
      <c r="L157" s="2"/>
      <c r="M157" s="2"/>
      <c r="N157" s="2"/>
      <c r="O157" s="2"/>
      <c r="S157" s="2"/>
    </row>
    <row r="158" spans="1:19" ht="12.75">
      <c r="A158" s="2"/>
      <c r="B158" s="3"/>
      <c r="C158" s="3"/>
      <c r="D158" s="2"/>
      <c r="E158" s="3"/>
      <c r="F158" s="2"/>
      <c r="G158" s="2"/>
      <c r="H158" s="2"/>
      <c r="I158" s="2"/>
      <c r="J158" s="2"/>
      <c r="K158" s="2"/>
      <c r="L158" s="2"/>
      <c r="M158" s="2"/>
      <c r="N158" s="2"/>
      <c r="O158" s="2"/>
      <c r="S158" s="2"/>
    </row>
    <row r="159" spans="1:19" ht="12.75">
      <c r="A159" s="2"/>
      <c r="B159" s="3"/>
      <c r="C159" s="3"/>
      <c r="D159" s="2"/>
      <c r="E159" s="3"/>
      <c r="F159" s="2"/>
      <c r="G159" s="2"/>
      <c r="H159" s="2"/>
      <c r="I159" s="2"/>
      <c r="J159" s="2"/>
      <c r="K159" s="2"/>
      <c r="L159" s="2"/>
      <c r="M159" s="2"/>
      <c r="N159" s="2"/>
      <c r="O159" s="2"/>
      <c r="S159" s="2"/>
    </row>
    <row r="160" spans="1:19" ht="12.75">
      <c r="A160" s="2"/>
      <c r="B160" s="3"/>
      <c r="C160" s="3"/>
      <c r="D160" s="2"/>
      <c r="E160" s="3"/>
      <c r="F160" s="2"/>
      <c r="G160" s="2"/>
      <c r="H160" s="2"/>
      <c r="I160" s="2"/>
      <c r="J160" s="2"/>
      <c r="K160" s="2"/>
      <c r="L160" s="2"/>
      <c r="M160" s="2"/>
      <c r="N160" s="2"/>
      <c r="O160" s="2"/>
      <c r="S160" s="2"/>
    </row>
    <row r="161" spans="1:19" ht="12.75">
      <c r="A161" s="2"/>
      <c r="B161" s="3"/>
      <c r="C161" s="3"/>
      <c r="D161" s="2"/>
      <c r="E161" s="3"/>
      <c r="F161" s="2"/>
      <c r="G161" s="2"/>
      <c r="H161" s="2"/>
      <c r="I161" s="2"/>
      <c r="J161" s="2"/>
      <c r="K161" s="2"/>
      <c r="L161" s="2"/>
      <c r="M161" s="2"/>
      <c r="N161" s="2"/>
      <c r="O161" s="2"/>
      <c r="S161" s="2"/>
    </row>
    <row r="162" spans="1:19" ht="12.75">
      <c r="A162" s="2"/>
      <c r="B162" s="3"/>
      <c r="C162" s="3"/>
      <c r="D162" s="2"/>
      <c r="E162" s="3"/>
      <c r="F162" s="2"/>
      <c r="G162" s="2"/>
      <c r="H162" s="2"/>
      <c r="I162" s="2"/>
      <c r="J162" s="2"/>
      <c r="K162" s="2"/>
      <c r="L162" s="2"/>
      <c r="M162" s="2"/>
      <c r="N162" s="2"/>
      <c r="O162" s="2"/>
      <c r="S162" s="2"/>
    </row>
    <row r="163" spans="1:19" ht="12.75">
      <c r="A163" s="2"/>
      <c r="B163" s="3"/>
      <c r="C163" s="3"/>
      <c r="D163" s="2"/>
      <c r="E163" s="3"/>
      <c r="F163" s="2"/>
      <c r="G163" s="2"/>
      <c r="H163" s="2"/>
      <c r="I163" s="2"/>
      <c r="J163" s="2"/>
      <c r="K163" s="2"/>
      <c r="L163" s="2"/>
      <c r="M163" s="2"/>
      <c r="N163" s="2"/>
      <c r="O163" s="2"/>
      <c r="S163" s="2"/>
    </row>
    <row r="164" spans="1:19" ht="12.75">
      <c r="A164" s="2"/>
      <c r="B164" s="3"/>
      <c r="C164" s="3"/>
      <c r="D164" s="2"/>
      <c r="E164" s="3"/>
      <c r="F164" s="2"/>
      <c r="G164" s="2"/>
      <c r="H164" s="2"/>
      <c r="I164" s="2"/>
      <c r="J164" s="2"/>
      <c r="K164" s="2"/>
      <c r="L164" s="2"/>
      <c r="M164" s="2"/>
      <c r="N164" s="2"/>
      <c r="O164" s="2"/>
      <c r="S164" s="2"/>
    </row>
    <row r="165" spans="1:19" ht="12.75">
      <c r="A165" s="2"/>
      <c r="B165" s="3"/>
      <c r="C165" s="3"/>
      <c r="D165" s="2"/>
      <c r="E165" s="3"/>
      <c r="F165" s="2"/>
      <c r="G165" s="2"/>
      <c r="H165" s="2"/>
      <c r="I165" s="2"/>
      <c r="J165" s="2"/>
      <c r="K165" s="2"/>
      <c r="L165" s="2"/>
      <c r="M165" s="2"/>
      <c r="N165" s="2"/>
      <c r="O165" s="2"/>
      <c r="S165" s="2"/>
    </row>
    <row r="166" spans="1:19" ht="12.75">
      <c r="A166" s="2"/>
      <c r="B166" s="3"/>
      <c r="C166" s="3"/>
      <c r="D166" s="2"/>
      <c r="E166" s="3"/>
      <c r="F166" s="2"/>
      <c r="G166" s="2"/>
      <c r="H166" s="2"/>
      <c r="I166" s="2"/>
      <c r="J166" s="2"/>
      <c r="K166" s="2"/>
      <c r="L166" s="2"/>
      <c r="M166" s="2"/>
      <c r="N166" s="2"/>
      <c r="O166" s="2"/>
      <c r="S166" s="2"/>
    </row>
    <row r="167" spans="1:19" ht="12.75">
      <c r="A167" s="2"/>
      <c r="B167" s="3"/>
      <c r="C167" s="3"/>
      <c r="D167" s="2"/>
      <c r="E167" s="3"/>
      <c r="F167" s="2"/>
      <c r="G167" s="2"/>
      <c r="H167" s="2"/>
      <c r="I167" s="2"/>
      <c r="J167" s="2"/>
      <c r="K167" s="2"/>
      <c r="L167" s="2"/>
      <c r="M167" s="2"/>
      <c r="N167" s="2"/>
      <c r="O167" s="2"/>
      <c r="S167" s="2"/>
    </row>
    <row r="168" spans="1:19" ht="12.75">
      <c r="A168" s="2"/>
      <c r="B168" s="3"/>
      <c r="C168" s="3"/>
      <c r="D168" s="2"/>
      <c r="E168" s="3"/>
      <c r="F168" s="2"/>
      <c r="G168" s="2"/>
      <c r="H168" s="2"/>
      <c r="I168" s="2"/>
      <c r="J168" s="2"/>
      <c r="K168" s="2"/>
      <c r="L168" s="2"/>
      <c r="M168" s="2"/>
      <c r="N168" s="2"/>
      <c r="O168" s="2"/>
      <c r="S168" s="2"/>
    </row>
    <row r="169" spans="1:19" ht="12.75">
      <c r="A169" s="2"/>
      <c r="B169" s="3"/>
      <c r="C169" s="3"/>
      <c r="D169" s="2"/>
      <c r="E169" s="3"/>
      <c r="F169" s="2"/>
      <c r="G169" s="2"/>
      <c r="H169" s="2"/>
      <c r="I169" s="2"/>
      <c r="J169" s="2"/>
      <c r="K169" s="2"/>
      <c r="L169" s="2"/>
      <c r="M169" s="2"/>
      <c r="N169" s="2"/>
      <c r="O169" s="2"/>
      <c r="S169" s="2"/>
    </row>
    <row r="170" spans="1:19" ht="12.75">
      <c r="A170" s="2"/>
      <c r="B170" s="3"/>
      <c r="C170" s="3"/>
      <c r="D170" s="2"/>
      <c r="E170" s="3"/>
      <c r="F170" s="2"/>
      <c r="G170" s="2"/>
      <c r="H170" s="2"/>
      <c r="I170" s="2"/>
      <c r="J170" s="2"/>
      <c r="K170" s="2"/>
      <c r="L170" s="2"/>
      <c r="M170" s="2"/>
      <c r="N170" s="2"/>
      <c r="O170" s="2"/>
      <c r="S170" s="2"/>
    </row>
    <row r="171" spans="1:19" ht="12.75">
      <c r="A171" s="2"/>
      <c r="B171" s="3"/>
      <c r="C171" s="3"/>
      <c r="D171" s="2"/>
      <c r="E171" s="3"/>
      <c r="F171" s="2"/>
      <c r="G171" s="2"/>
      <c r="H171" s="2"/>
      <c r="I171" s="2"/>
      <c r="J171" s="2"/>
      <c r="K171" s="2"/>
      <c r="L171" s="2"/>
      <c r="M171" s="2"/>
      <c r="N171" s="2"/>
      <c r="O171" s="2"/>
      <c r="S171" s="2"/>
    </row>
    <row r="172" spans="1:19" ht="12.75">
      <c r="A172" s="2"/>
      <c r="B172" s="3"/>
      <c r="C172" s="3"/>
      <c r="D172" s="2"/>
      <c r="E172" s="3"/>
      <c r="F172" s="2"/>
      <c r="G172" s="2"/>
      <c r="H172" s="2"/>
      <c r="I172" s="2"/>
      <c r="J172" s="2"/>
      <c r="K172" s="2"/>
      <c r="L172" s="2"/>
      <c r="M172" s="2"/>
      <c r="N172" s="2"/>
      <c r="O172" s="2"/>
      <c r="S172" s="2"/>
    </row>
    <row r="173" spans="1:19" ht="12.75">
      <c r="A173" s="2"/>
      <c r="B173" s="3"/>
      <c r="C173" s="3"/>
      <c r="D173" s="2"/>
      <c r="E173" s="3"/>
      <c r="F173" s="2"/>
      <c r="G173" s="2"/>
      <c r="H173" s="2"/>
      <c r="I173" s="2"/>
      <c r="J173" s="2"/>
      <c r="K173" s="2"/>
      <c r="L173" s="2"/>
      <c r="M173" s="2"/>
      <c r="N173" s="2"/>
      <c r="O173" s="2"/>
      <c r="S173" s="2"/>
    </row>
    <row r="174" spans="1:19" ht="12.75">
      <c r="A174" s="2"/>
      <c r="B174" s="3"/>
      <c r="C174" s="3"/>
      <c r="D174" s="2"/>
      <c r="E174" s="3"/>
      <c r="F174" s="2"/>
      <c r="G174" s="2"/>
      <c r="H174" s="2"/>
      <c r="I174" s="2"/>
      <c r="J174" s="2"/>
      <c r="K174" s="2"/>
      <c r="L174" s="2"/>
      <c r="M174" s="2"/>
      <c r="N174" s="2"/>
      <c r="O174" s="2"/>
      <c r="S174" s="2"/>
    </row>
    <row r="175" spans="1:19" ht="12.75">
      <c r="A175" s="2"/>
      <c r="B175" s="3"/>
      <c r="C175" s="3"/>
      <c r="D175" s="2"/>
      <c r="E175" s="3"/>
      <c r="F175" s="2"/>
      <c r="G175" s="2"/>
      <c r="H175" s="2"/>
      <c r="I175" s="2"/>
      <c r="J175" s="2"/>
      <c r="K175" s="2"/>
      <c r="L175" s="2"/>
      <c r="M175" s="2"/>
      <c r="N175" s="2"/>
      <c r="O175" s="2"/>
      <c r="S175" s="2"/>
    </row>
    <row r="176" spans="1:19" ht="12.75">
      <c r="A176" s="2"/>
      <c r="B176" s="3"/>
      <c r="C176" s="3"/>
      <c r="D176" s="2"/>
      <c r="E176" s="3"/>
      <c r="F176" s="2"/>
      <c r="G176" s="2"/>
      <c r="H176" s="2"/>
      <c r="I176" s="2"/>
      <c r="J176" s="2"/>
      <c r="K176" s="2"/>
      <c r="L176" s="2"/>
      <c r="M176" s="2"/>
      <c r="N176" s="2"/>
      <c r="O176" s="2"/>
      <c r="S176" s="2"/>
    </row>
    <row r="177" spans="1:19" ht="12.75">
      <c r="A177" s="2"/>
      <c r="B177" s="3"/>
      <c r="C177" s="3"/>
      <c r="D177" s="2"/>
      <c r="E177" s="3"/>
      <c r="F177" s="2"/>
      <c r="G177" s="2"/>
      <c r="H177" s="2"/>
      <c r="I177" s="2"/>
      <c r="J177" s="2"/>
      <c r="K177" s="2"/>
      <c r="L177" s="2"/>
      <c r="M177" s="2"/>
      <c r="N177" s="2"/>
      <c r="O177" s="2"/>
      <c r="S177" s="2"/>
    </row>
    <row r="178" spans="1:19" ht="12.75">
      <c r="A178" s="2"/>
      <c r="B178" s="3"/>
      <c r="C178" s="3"/>
      <c r="D178" s="2"/>
      <c r="E178" s="3"/>
      <c r="F178" s="2"/>
      <c r="G178" s="2"/>
      <c r="H178" s="2"/>
      <c r="I178" s="2"/>
      <c r="J178" s="2"/>
      <c r="K178" s="2"/>
      <c r="L178" s="2"/>
      <c r="M178" s="2"/>
      <c r="N178" s="2"/>
      <c r="O178" s="2"/>
      <c r="S178" s="2"/>
    </row>
    <row r="179" spans="1:19" ht="12.75">
      <c r="A179" s="2"/>
      <c r="B179" s="3"/>
      <c r="C179" s="3"/>
      <c r="D179" s="2"/>
      <c r="E179" s="3"/>
      <c r="F179" s="2"/>
      <c r="G179" s="2"/>
      <c r="H179" s="2"/>
      <c r="I179" s="2"/>
      <c r="J179" s="2"/>
      <c r="K179" s="2"/>
      <c r="L179" s="2"/>
      <c r="M179" s="2"/>
      <c r="N179" s="2"/>
      <c r="O179" s="2"/>
      <c r="S179" s="2"/>
    </row>
    <row r="180" spans="1:19" ht="12.75">
      <c r="A180" s="2"/>
      <c r="B180" s="3"/>
      <c r="C180" s="3"/>
      <c r="D180" s="2"/>
      <c r="E180" s="3"/>
      <c r="F180" s="2"/>
      <c r="G180" s="2"/>
      <c r="H180" s="2"/>
      <c r="I180" s="2"/>
      <c r="J180" s="2"/>
      <c r="K180" s="2"/>
      <c r="L180" s="2"/>
      <c r="M180" s="2"/>
      <c r="N180" s="2"/>
      <c r="O180" s="2"/>
      <c r="S180" s="2"/>
    </row>
    <row r="181" spans="1:19" ht="12.75">
      <c r="A181" s="2"/>
      <c r="B181" s="3"/>
      <c r="C181" s="3"/>
      <c r="D181" s="2"/>
      <c r="E181" s="3"/>
      <c r="F181" s="2"/>
      <c r="G181" s="2"/>
      <c r="H181" s="2"/>
      <c r="I181" s="2"/>
      <c r="J181" s="2"/>
      <c r="K181" s="2"/>
      <c r="L181" s="2"/>
      <c r="M181" s="2"/>
      <c r="N181" s="2"/>
      <c r="O181" s="2"/>
      <c r="S181" s="2"/>
    </row>
    <row r="182" spans="1:19" ht="12.75">
      <c r="A182" s="2"/>
      <c r="B182" s="3"/>
      <c r="C182" s="3"/>
      <c r="D182" s="2"/>
      <c r="E182" s="3"/>
      <c r="F182" s="2"/>
      <c r="G182" s="2"/>
      <c r="H182" s="2"/>
      <c r="I182" s="2"/>
      <c r="J182" s="2"/>
      <c r="K182" s="2"/>
      <c r="L182" s="2"/>
      <c r="M182" s="2"/>
      <c r="N182" s="2"/>
      <c r="O182" s="2"/>
      <c r="S182" s="2"/>
    </row>
    <row r="183" spans="1:19" ht="12.75">
      <c r="A183" s="2"/>
      <c r="B183" s="3"/>
      <c r="C183" s="3"/>
      <c r="D183" s="2"/>
      <c r="E183" s="3"/>
      <c r="F183" s="2"/>
      <c r="G183" s="2"/>
      <c r="H183" s="2"/>
      <c r="I183" s="2"/>
      <c r="J183" s="2"/>
      <c r="K183" s="2"/>
      <c r="L183" s="2"/>
      <c r="M183" s="2"/>
      <c r="N183" s="2"/>
      <c r="O183" s="2"/>
      <c r="S183" s="2"/>
    </row>
    <row r="184" spans="1:19" ht="12.75">
      <c r="A184" s="2"/>
      <c r="B184" s="3"/>
      <c r="C184" s="3"/>
      <c r="D184" s="2"/>
      <c r="E184" s="3"/>
      <c r="F184" s="2"/>
      <c r="G184" s="2"/>
      <c r="H184" s="2"/>
      <c r="I184" s="2"/>
      <c r="J184" s="2"/>
      <c r="K184" s="2"/>
      <c r="L184" s="2"/>
      <c r="M184" s="2"/>
      <c r="N184" s="2"/>
      <c r="O184" s="2"/>
      <c r="S184" s="2"/>
    </row>
    <row r="185" spans="1:19" ht="12.75">
      <c r="A185" s="2"/>
      <c r="B185" s="3"/>
      <c r="C185" s="3"/>
      <c r="D185" s="2"/>
      <c r="E185" s="3"/>
      <c r="F185" s="2"/>
      <c r="G185" s="2"/>
      <c r="H185" s="2"/>
      <c r="I185" s="2"/>
      <c r="J185" s="2"/>
      <c r="K185" s="2"/>
      <c r="L185" s="2"/>
      <c r="M185" s="2"/>
      <c r="N185" s="2"/>
      <c r="O185" s="2"/>
      <c r="S185" s="2"/>
    </row>
    <row r="186" spans="1:19" ht="12.75">
      <c r="A186" s="2"/>
      <c r="B186" s="3"/>
      <c r="C186" s="3"/>
      <c r="D186" s="2"/>
      <c r="E186" s="3"/>
      <c r="F186" s="2"/>
      <c r="G186" s="2"/>
      <c r="H186" s="2"/>
      <c r="I186" s="2"/>
      <c r="J186" s="2"/>
      <c r="K186" s="2"/>
      <c r="L186" s="2"/>
      <c r="M186" s="2"/>
      <c r="N186" s="2"/>
      <c r="O186" s="2"/>
      <c r="S186" s="2"/>
    </row>
    <row r="187" spans="1:19" ht="12.75">
      <c r="A187" s="2"/>
      <c r="B187" s="3"/>
      <c r="C187" s="3"/>
      <c r="D187" s="2"/>
      <c r="E187" s="3"/>
      <c r="F187" s="2"/>
      <c r="G187" s="2"/>
      <c r="H187" s="2"/>
      <c r="I187" s="2"/>
      <c r="J187" s="2"/>
      <c r="K187" s="2"/>
      <c r="L187" s="2"/>
      <c r="M187" s="2"/>
      <c r="N187" s="2"/>
      <c r="O187" s="2"/>
      <c r="S187" s="2"/>
    </row>
    <row r="188" spans="1:19" ht="12.75">
      <c r="A188" s="2"/>
      <c r="B188" s="3"/>
      <c r="C188" s="3"/>
      <c r="D188" s="2"/>
      <c r="E188" s="3"/>
      <c r="F188" s="2"/>
      <c r="G188" s="2"/>
      <c r="H188" s="2"/>
      <c r="I188" s="2"/>
      <c r="J188" s="2"/>
      <c r="K188" s="2"/>
      <c r="L188" s="2"/>
      <c r="M188" s="2"/>
      <c r="N188" s="2"/>
      <c r="O188" s="2"/>
      <c r="S188" s="2"/>
    </row>
    <row r="189" spans="1:19" ht="12.75">
      <c r="A189" s="2"/>
      <c r="B189" s="3"/>
      <c r="C189" s="3"/>
      <c r="D189" s="2"/>
      <c r="E189" s="3"/>
      <c r="F189" s="2"/>
      <c r="G189" s="2"/>
      <c r="H189" s="2"/>
      <c r="I189" s="2"/>
      <c r="J189" s="2"/>
      <c r="K189" s="2"/>
      <c r="L189" s="2"/>
      <c r="M189" s="2"/>
      <c r="N189" s="2"/>
      <c r="O189" s="2"/>
      <c r="S189" s="2"/>
    </row>
    <row r="190" spans="1:19" ht="12.75">
      <c r="A190" s="2"/>
      <c r="B190" s="3"/>
      <c r="C190" s="3"/>
      <c r="D190" s="2"/>
      <c r="E190" s="3"/>
      <c r="F190" s="2"/>
      <c r="G190" s="2"/>
      <c r="H190" s="2"/>
      <c r="I190" s="2"/>
      <c r="J190" s="2"/>
      <c r="K190" s="2"/>
      <c r="L190" s="2"/>
      <c r="M190" s="2"/>
      <c r="N190" s="2"/>
      <c r="O190" s="2"/>
      <c r="S190" s="2"/>
    </row>
    <row r="191" spans="1:19" ht="12.75">
      <c r="A191" s="2"/>
      <c r="B191" s="3"/>
      <c r="C191" s="3"/>
      <c r="D191" s="2"/>
      <c r="E191" s="3"/>
      <c r="F191" s="2"/>
      <c r="G191" s="2"/>
      <c r="H191" s="2"/>
      <c r="I191" s="2"/>
      <c r="J191" s="2"/>
      <c r="K191" s="2"/>
      <c r="L191" s="2"/>
      <c r="M191" s="2"/>
      <c r="N191" s="2"/>
      <c r="O191" s="2"/>
      <c r="S191" s="2"/>
    </row>
    <row r="192" spans="1:19" ht="12.75">
      <c r="A192" s="2"/>
      <c r="B192" s="3"/>
      <c r="C192" s="3"/>
      <c r="D192" s="2"/>
      <c r="E192" s="3"/>
      <c r="F192" s="2"/>
      <c r="G192" s="2"/>
      <c r="H192" s="2"/>
      <c r="I192" s="2"/>
      <c r="J192" s="2"/>
      <c r="K192" s="2"/>
      <c r="L192" s="2"/>
      <c r="M192" s="2"/>
      <c r="N192" s="2"/>
      <c r="O192" s="2"/>
      <c r="S192" s="2"/>
    </row>
    <row r="193" spans="1:19" ht="12.75">
      <c r="A193" s="2"/>
      <c r="B193" s="3"/>
      <c r="C193" s="3"/>
      <c r="D193" s="2"/>
      <c r="E193" s="3"/>
      <c r="F193" s="2"/>
      <c r="G193" s="2"/>
      <c r="H193" s="2"/>
      <c r="I193" s="2"/>
      <c r="J193" s="2"/>
      <c r="K193" s="2"/>
      <c r="L193" s="2"/>
      <c r="M193" s="2"/>
      <c r="N193" s="2"/>
      <c r="O193" s="2"/>
      <c r="S193" s="2"/>
    </row>
    <row r="194" spans="1:19" ht="12.75">
      <c r="A194" s="2"/>
      <c r="B194" s="3"/>
      <c r="C194" s="3"/>
      <c r="D194" s="2"/>
      <c r="E194" s="3"/>
      <c r="F194" s="2"/>
      <c r="G194" s="2"/>
      <c r="H194" s="2"/>
      <c r="I194" s="2"/>
      <c r="J194" s="2"/>
      <c r="K194" s="2"/>
      <c r="L194" s="2"/>
      <c r="M194" s="2"/>
      <c r="N194" s="2"/>
      <c r="O194" s="2"/>
      <c r="S194" s="2"/>
    </row>
    <row r="195" spans="1:19" ht="12.75">
      <c r="A195" s="2"/>
      <c r="B195" s="3"/>
      <c r="C195" s="3"/>
      <c r="D195" s="2"/>
      <c r="E195" s="3"/>
      <c r="F195" s="2"/>
      <c r="G195" s="2"/>
      <c r="H195" s="2"/>
      <c r="I195" s="2"/>
      <c r="J195" s="2"/>
      <c r="K195" s="2"/>
      <c r="L195" s="2"/>
      <c r="M195" s="2"/>
      <c r="N195" s="2"/>
      <c r="O195" s="2"/>
      <c r="S195" s="2"/>
    </row>
    <row r="196" spans="1:19" ht="12.75">
      <c r="A196" s="2"/>
      <c r="B196" s="3"/>
      <c r="C196" s="3"/>
      <c r="D196" s="2"/>
      <c r="E196" s="3"/>
      <c r="F196" s="2"/>
      <c r="G196" s="2"/>
      <c r="H196" s="2"/>
      <c r="I196" s="2"/>
      <c r="J196" s="2"/>
      <c r="K196" s="2"/>
      <c r="L196" s="2"/>
      <c r="M196" s="2"/>
      <c r="N196" s="2"/>
      <c r="O196" s="2"/>
      <c r="S196" s="2"/>
    </row>
    <row r="197" spans="1:19" ht="12.75">
      <c r="A197" s="2"/>
      <c r="B197" s="3"/>
      <c r="C197" s="3"/>
      <c r="D197" s="2"/>
      <c r="E197" s="3"/>
      <c r="F197" s="2"/>
      <c r="G197" s="2"/>
      <c r="H197" s="2"/>
      <c r="I197" s="2"/>
      <c r="J197" s="2"/>
      <c r="K197" s="2"/>
      <c r="L197" s="2"/>
      <c r="M197" s="2"/>
      <c r="N197" s="2"/>
      <c r="O197" s="2"/>
      <c r="S197" s="2"/>
    </row>
    <row r="198" spans="1:19" ht="12.75">
      <c r="A198" s="2"/>
      <c r="B198" s="3"/>
      <c r="C198" s="3"/>
      <c r="D198" s="2"/>
      <c r="E198" s="3"/>
      <c r="F198" s="2"/>
      <c r="G198" s="2"/>
      <c r="H198" s="2"/>
      <c r="I198" s="2"/>
      <c r="J198" s="2"/>
      <c r="K198" s="2"/>
      <c r="L198" s="2"/>
      <c r="M198" s="2"/>
      <c r="N198" s="2"/>
      <c r="O198" s="2"/>
      <c r="S198" s="2"/>
    </row>
    <row r="199" spans="1:19" ht="12.75">
      <c r="A199" s="2"/>
      <c r="B199" s="3"/>
      <c r="C199" s="3"/>
      <c r="D199" s="2"/>
      <c r="E199" s="3"/>
      <c r="F199" s="2"/>
      <c r="G199" s="2"/>
      <c r="H199" s="2"/>
      <c r="I199" s="2"/>
      <c r="J199" s="2"/>
      <c r="K199" s="2"/>
      <c r="L199" s="2"/>
      <c r="M199" s="2"/>
      <c r="N199" s="2"/>
      <c r="O199" s="2"/>
      <c r="S199" s="2"/>
    </row>
    <row r="200" spans="1:19" ht="12.75">
      <c r="A200" s="2"/>
      <c r="B200" s="3"/>
      <c r="C200" s="3"/>
      <c r="D200" s="2"/>
      <c r="E200" s="3"/>
      <c r="F200" s="2"/>
      <c r="G200" s="2"/>
      <c r="H200" s="2"/>
      <c r="I200" s="2"/>
      <c r="J200" s="2"/>
      <c r="K200" s="2"/>
      <c r="L200" s="2"/>
      <c r="M200" s="2"/>
      <c r="N200" s="2"/>
      <c r="O200" s="2"/>
      <c r="S200" s="2"/>
    </row>
    <row r="201" spans="1:19" ht="12.75">
      <c r="A201" s="2"/>
      <c r="B201" s="3"/>
      <c r="C201" s="3"/>
      <c r="D201" s="2"/>
      <c r="E201" s="3"/>
      <c r="F201" s="2"/>
      <c r="G201" s="2"/>
      <c r="H201" s="2"/>
      <c r="I201" s="2"/>
      <c r="J201" s="2"/>
      <c r="K201" s="2"/>
      <c r="L201" s="2"/>
      <c r="M201" s="2"/>
      <c r="N201" s="2"/>
      <c r="O201" s="2"/>
      <c r="S201" s="2"/>
    </row>
    <row r="202" spans="1:19" ht="12.75">
      <c r="A202" s="2"/>
      <c r="B202" s="3"/>
      <c r="C202" s="3"/>
      <c r="D202" s="2"/>
      <c r="E202" s="3"/>
      <c r="F202" s="2"/>
      <c r="G202" s="2"/>
      <c r="H202" s="2"/>
      <c r="I202" s="2"/>
      <c r="J202" s="2"/>
      <c r="K202" s="2"/>
      <c r="L202" s="2"/>
      <c r="M202" s="2"/>
      <c r="N202" s="2"/>
      <c r="O202" s="2"/>
      <c r="S202" s="2"/>
    </row>
    <row r="203" spans="1:19" ht="12.75">
      <c r="A203" s="2"/>
      <c r="B203" s="3"/>
      <c r="C203" s="3"/>
      <c r="D203" s="2"/>
      <c r="E203" s="3"/>
      <c r="F203" s="2"/>
      <c r="G203" s="2"/>
      <c r="H203" s="2"/>
      <c r="I203" s="2"/>
      <c r="J203" s="2"/>
      <c r="K203" s="2"/>
      <c r="L203" s="2"/>
      <c r="M203" s="2"/>
      <c r="N203" s="2"/>
      <c r="O203" s="2"/>
      <c r="S203" s="2"/>
    </row>
    <row r="204" spans="1:19" ht="12.75">
      <c r="A204" s="2"/>
      <c r="B204" s="3"/>
      <c r="C204" s="3"/>
      <c r="D204" s="2"/>
      <c r="E204" s="3"/>
      <c r="F204" s="2"/>
      <c r="G204" s="2"/>
      <c r="H204" s="2"/>
      <c r="I204" s="2"/>
      <c r="J204" s="2"/>
      <c r="K204" s="2"/>
      <c r="L204" s="2"/>
      <c r="M204" s="2"/>
      <c r="N204" s="2"/>
      <c r="O204" s="2"/>
      <c r="S204" s="2"/>
    </row>
    <row r="205" spans="1:19" ht="12.75">
      <c r="A205" s="2"/>
      <c r="B205" s="3"/>
      <c r="C205" s="3"/>
      <c r="D205" s="2"/>
      <c r="E205" s="3"/>
      <c r="F205" s="2"/>
      <c r="G205" s="2"/>
      <c r="H205" s="2"/>
      <c r="I205" s="2"/>
      <c r="J205" s="2"/>
      <c r="K205" s="2"/>
      <c r="L205" s="2"/>
      <c r="M205" s="2"/>
      <c r="N205" s="2"/>
      <c r="O205" s="2"/>
      <c r="S205" s="2"/>
    </row>
    <row r="206" spans="1:19" ht="12.75">
      <c r="A206" s="2"/>
      <c r="B206" s="3"/>
      <c r="C206" s="3"/>
      <c r="D206" s="2"/>
      <c r="E206" s="3"/>
      <c r="F206" s="2"/>
      <c r="G206" s="2"/>
      <c r="H206" s="2"/>
      <c r="I206" s="2"/>
      <c r="J206" s="2"/>
      <c r="K206" s="2"/>
      <c r="L206" s="2"/>
      <c r="M206" s="2"/>
      <c r="N206" s="2"/>
      <c r="O206" s="2"/>
      <c r="S206" s="2"/>
    </row>
    <row r="207" spans="1:19" ht="12.75">
      <c r="A207" s="2"/>
      <c r="B207" s="3"/>
      <c r="C207" s="3"/>
      <c r="D207" s="2"/>
      <c r="E207" s="3"/>
      <c r="F207" s="2"/>
      <c r="G207" s="2"/>
      <c r="H207" s="2"/>
      <c r="I207" s="2"/>
      <c r="J207" s="2"/>
      <c r="K207" s="2"/>
      <c r="L207" s="2"/>
      <c r="M207" s="2"/>
      <c r="N207" s="2"/>
      <c r="O207" s="2"/>
      <c r="S207" s="2"/>
    </row>
    <row r="208" spans="1:19" ht="12.75">
      <c r="A208" s="2"/>
      <c r="B208" s="3"/>
      <c r="C208" s="3"/>
      <c r="D208" s="2"/>
      <c r="E208" s="3"/>
      <c r="F208" s="2"/>
      <c r="G208" s="2"/>
      <c r="H208" s="2"/>
      <c r="I208" s="2"/>
      <c r="J208" s="2"/>
      <c r="K208" s="2"/>
      <c r="L208" s="2"/>
      <c r="M208" s="2"/>
      <c r="N208" s="2"/>
      <c r="O208" s="2"/>
      <c r="S208" s="2"/>
    </row>
    <row r="209" spans="1:19" ht="12.75">
      <c r="A209" s="2"/>
      <c r="B209" s="3"/>
      <c r="C209" s="3"/>
      <c r="D209" s="2"/>
      <c r="E209" s="3"/>
      <c r="F209" s="2"/>
      <c r="G209" s="2"/>
      <c r="H209" s="2"/>
      <c r="I209" s="2"/>
      <c r="J209" s="2"/>
      <c r="K209" s="2"/>
      <c r="L209" s="2"/>
      <c r="M209" s="2"/>
      <c r="N209" s="2"/>
      <c r="O209" s="2"/>
      <c r="S209" s="2"/>
    </row>
    <row r="210" spans="1:19" ht="12.75">
      <c r="A210" s="2"/>
      <c r="B210" s="3"/>
      <c r="C210" s="3"/>
      <c r="D210" s="2"/>
      <c r="E210" s="3"/>
      <c r="F210" s="2"/>
      <c r="G210" s="2"/>
      <c r="H210" s="2"/>
      <c r="I210" s="2"/>
      <c r="J210" s="2"/>
      <c r="K210" s="2"/>
      <c r="L210" s="2"/>
      <c r="M210" s="2"/>
      <c r="N210" s="2"/>
      <c r="O210" s="2"/>
      <c r="S210" s="2"/>
    </row>
    <row r="211" spans="1:19" ht="12.75">
      <c r="A211" s="2"/>
      <c r="B211" s="3"/>
      <c r="C211" s="3"/>
      <c r="D211" s="2"/>
      <c r="E211" s="3"/>
      <c r="F211" s="2"/>
      <c r="G211" s="2"/>
      <c r="H211" s="2"/>
      <c r="I211" s="2"/>
      <c r="J211" s="2"/>
      <c r="K211" s="2"/>
      <c r="L211" s="2"/>
      <c r="M211" s="2"/>
      <c r="N211" s="2"/>
      <c r="O211" s="2"/>
      <c r="S211" s="2"/>
    </row>
    <row r="212" spans="1:19" ht="12.75">
      <c r="A212" s="2"/>
      <c r="B212" s="3"/>
      <c r="C212" s="3"/>
      <c r="D212" s="2"/>
      <c r="E212" s="3"/>
      <c r="F212" s="2"/>
      <c r="G212" s="2"/>
      <c r="H212" s="2"/>
      <c r="I212" s="2"/>
      <c r="J212" s="2"/>
      <c r="K212" s="2"/>
      <c r="L212" s="2"/>
      <c r="M212" s="2"/>
      <c r="N212" s="2"/>
      <c r="O212" s="2"/>
      <c r="S212" s="2"/>
    </row>
    <row r="213" spans="1:19" ht="12.75">
      <c r="A213" s="2"/>
      <c r="B213" s="3"/>
      <c r="C213" s="3"/>
      <c r="D213" s="2"/>
      <c r="E213" s="3"/>
      <c r="F213" s="2"/>
      <c r="G213" s="2"/>
      <c r="H213" s="2"/>
      <c r="I213" s="2"/>
      <c r="J213" s="2"/>
      <c r="K213" s="2"/>
      <c r="L213" s="2"/>
      <c r="M213" s="2"/>
      <c r="N213" s="2"/>
      <c r="O213" s="2"/>
      <c r="S213" s="2"/>
    </row>
    <row r="214" spans="1:19" ht="12.75">
      <c r="A214" s="2"/>
      <c r="B214" s="3"/>
      <c r="C214" s="3"/>
      <c r="D214" s="2"/>
      <c r="E214" s="3"/>
      <c r="F214" s="2"/>
      <c r="G214" s="2"/>
      <c r="H214" s="2"/>
      <c r="I214" s="2"/>
      <c r="J214" s="2"/>
      <c r="K214" s="2"/>
      <c r="L214" s="2"/>
      <c r="M214" s="2"/>
      <c r="N214" s="2"/>
      <c r="O214" s="2"/>
      <c r="S214" s="2"/>
    </row>
    <row r="215" spans="1:19" ht="12.75">
      <c r="A215" s="2"/>
      <c r="B215" s="3"/>
      <c r="C215" s="3"/>
      <c r="D215" s="2"/>
      <c r="E215" s="3"/>
      <c r="F215" s="2"/>
      <c r="G215" s="2"/>
      <c r="H215" s="2"/>
      <c r="I215" s="2"/>
      <c r="J215" s="2"/>
      <c r="K215" s="2"/>
      <c r="L215" s="2"/>
      <c r="M215" s="2"/>
      <c r="N215" s="2"/>
      <c r="O215" s="2"/>
      <c r="S215" s="2"/>
    </row>
    <row r="216" spans="1:19" ht="12.75">
      <c r="A216" s="2"/>
      <c r="B216" s="3"/>
      <c r="C216" s="3"/>
      <c r="D216" s="2"/>
      <c r="E216" s="3"/>
      <c r="F216" s="2"/>
      <c r="G216" s="2"/>
      <c r="H216" s="2"/>
      <c r="I216" s="2"/>
      <c r="J216" s="2"/>
      <c r="K216" s="2"/>
      <c r="L216" s="2"/>
      <c r="M216" s="2"/>
      <c r="N216" s="2"/>
      <c r="O216" s="2"/>
      <c r="S216" s="2"/>
    </row>
    <row r="217" spans="1:19" ht="12.75">
      <c r="A217" s="2"/>
      <c r="B217" s="3"/>
      <c r="C217" s="3"/>
      <c r="D217" s="2"/>
      <c r="E217" s="3"/>
      <c r="F217" s="2"/>
      <c r="G217" s="2"/>
      <c r="H217" s="2"/>
      <c r="I217" s="2"/>
      <c r="J217" s="2"/>
      <c r="K217" s="2"/>
      <c r="L217" s="2"/>
      <c r="M217" s="2"/>
      <c r="N217" s="2"/>
      <c r="O217" s="2"/>
      <c r="S217" s="2"/>
    </row>
    <row r="218" spans="1:19" ht="12.75">
      <c r="A218" s="2"/>
      <c r="B218" s="3"/>
      <c r="C218" s="3"/>
      <c r="D218" s="2"/>
      <c r="E218" s="3"/>
      <c r="F218" s="2"/>
      <c r="G218" s="2"/>
      <c r="H218" s="2"/>
      <c r="I218" s="2"/>
      <c r="J218" s="2"/>
      <c r="K218" s="2"/>
      <c r="L218" s="2"/>
      <c r="M218" s="2"/>
      <c r="N218" s="2"/>
      <c r="O218" s="2"/>
      <c r="S218" s="2"/>
    </row>
    <row r="219" spans="1:19" ht="12.75">
      <c r="A219" s="2"/>
      <c r="B219" s="3"/>
      <c r="C219" s="3"/>
      <c r="D219" s="2"/>
      <c r="E219" s="3"/>
      <c r="F219" s="2"/>
      <c r="G219" s="2"/>
      <c r="H219" s="2"/>
      <c r="I219" s="2"/>
      <c r="J219" s="2"/>
      <c r="K219" s="2"/>
      <c r="L219" s="2"/>
      <c r="M219" s="2"/>
      <c r="N219" s="2"/>
      <c r="O219" s="2"/>
      <c r="S219" s="2"/>
    </row>
    <row r="220" spans="1:19" ht="12.75">
      <c r="A220" s="2"/>
      <c r="B220" s="3"/>
      <c r="C220" s="3"/>
      <c r="D220" s="2"/>
      <c r="E220" s="3"/>
      <c r="F220" s="2"/>
      <c r="G220" s="2"/>
      <c r="H220" s="2"/>
      <c r="I220" s="2"/>
      <c r="J220" s="2"/>
      <c r="K220" s="2"/>
      <c r="L220" s="2"/>
      <c r="M220" s="2"/>
      <c r="N220" s="2"/>
      <c r="O220" s="2"/>
      <c r="S220" s="2"/>
    </row>
    <row r="221" spans="1:19" ht="12.75">
      <c r="A221" s="2"/>
      <c r="B221" s="3"/>
      <c r="C221" s="3"/>
      <c r="D221" s="2"/>
      <c r="E221" s="3"/>
      <c r="F221" s="2"/>
      <c r="G221" s="2"/>
      <c r="H221" s="2"/>
      <c r="I221" s="2"/>
      <c r="J221" s="2"/>
      <c r="K221" s="2"/>
      <c r="L221" s="2"/>
      <c r="M221" s="2"/>
      <c r="N221" s="2"/>
      <c r="O221" s="2"/>
      <c r="S221" s="2"/>
    </row>
    <row r="222" spans="1:19" ht="12.75">
      <c r="A222" s="2"/>
      <c r="B222" s="3"/>
      <c r="C222" s="3"/>
      <c r="D222" s="2"/>
      <c r="E222" s="3"/>
      <c r="F222" s="2"/>
      <c r="G222" s="2"/>
      <c r="H222" s="2"/>
      <c r="I222" s="2"/>
      <c r="J222" s="2"/>
      <c r="K222" s="2"/>
      <c r="L222" s="2"/>
      <c r="M222" s="2"/>
      <c r="N222" s="2"/>
      <c r="O222" s="2"/>
      <c r="S222" s="2"/>
    </row>
    <row r="223" spans="1:19" ht="12.75">
      <c r="A223" s="2"/>
      <c r="B223" s="3"/>
      <c r="C223" s="3"/>
      <c r="D223" s="2"/>
      <c r="E223" s="3"/>
      <c r="F223" s="2"/>
      <c r="G223" s="2"/>
      <c r="H223" s="2"/>
      <c r="I223" s="2"/>
      <c r="J223" s="2"/>
      <c r="K223" s="2"/>
      <c r="L223" s="2"/>
      <c r="M223" s="2"/>
      <c r="N223" s="2"/>
      <c r="O223" s="2"/>
      <c r="S223" s="2"/>
    </row>
    <row r="224" spans="1:19" ht="12.75">
      <c r="A224" s="2"/>
      <c r="B224" s="3"/>
      <c r="C224" s="3"/>
      <c r="D224" s="2"/>
      <c r="E224" s="3"/>
      <c r="F224" s="2"/>
      <c r="G224" s="2"/>
      <c r="H224" s="2"/>
      <c r="I224" s="2"/>
      <c r="J224" s="2"/>
      <c r="K224" s="2"/>
      <c r="L224" s="2"/>
      <c r="M224" s="2"/>
      <c r="N224" s="2"/>
      <c r="O224" s="2"/>
      <c r="S224" s="2"/>
    </row>
    <row r="225" spans="1:19" ht="12.75">
      <c r="A225" s="2"/>
      <c r="B225" s="3"/>
      <c r="C225" s="3"/>
      <c r="D225" s="2"/>
      <c r="E225" s="3"/>
      <c r="F225" s="2"/>
      <c r="G225" s="2"/>
      <c r="H225" s="2"/>
      <c r="I225" s="2"/>
      <c r="J225" s="2"/>
      <c r="K225" s="2"/>
      <c r="L225" s="2"/>
      <c r="M225" s="2"/>
      <c r="N225" s="2"/>
      <c r="O225" s="2"/>
      <c r="S225" s="2"/>
    </row>
    <row r="226" spans="1:19" ht="12.75">
      <c r="A226" s="2"/>
      <c r="B226" s="3"/>
      <c r="C226" s="3"/>
      <c r="D226" s="2"/>
      <c r="E226" s="3"/>
      <c r="F226" s="2"/>
      <c r="G226" s="2"/>
      <c r="H226" s="2"/>
      <c r="I226" s="2"/>
      <c r="J226" s="2"/>
      <c r="K226" s="2"/>
      <c r="L226" s="2"/>
      <c r="M226" s="2"/>
      <c r="N226" s="2"/>
      <c r="O226" s="2"/>
      <c r="S226" s="2"/>
    </row>
    <row r="227" spans="1:19" ht="12.75">
      <c r="A227" s="2"/>
      <c r="B227" s="3"/>
      <c r="C227" s="3"/>
      <c r="D227" s="2"/>
      <c r="E227" s="3"/>
      <c r="F227" s="2"/>
      <c r="G227" s="2"/>
      <c r="H227" s="2"/>
      <c r="I227" s="2"/>
      <c r="J227" s="2"/>
      <c r="K227" s="2"/>
      <c r="L227" s="2"/>
      <c r="M227" s="2"/>
      <c r="N227" s="2"/>
      <c r="O227" s="2"/>
      <c r="S227" s="2"/>
    </row>
    <row r="228" spans="1:19" ht="12.75">
      <c r="A228" s="2"/>
      <c r="B228" s="3"/>
      <c r="C228" s="3"/>
      <c r="D228" s="2"/>
      <c r="E228" s="3"/>
      <c r="F228" s="2"/>
      <c r="G228" s="2"/>
      <c r="H228" s="2"/>
      <c r="I228" s="2"/>
      <c r="J228" s="2"/>
      <c r="K228" s="2"/>
      <c r="L228" s="2"/>
      <c r="M228" s="2"/>
      <c r="N228" s="2"/>
      <c r="O228" s="2"/>
      <c r="S228" s="2"/>
    </row>
    <row r="229" spans="1:19" ht="12.75">
      <c r="A229" s="2"/>
      <c r="B229" s="3"/>
      <c r="C229" s="3"/>
      <c r="D229" s="2"/>
      <c r="E229" s="3"/>
      <c r="F229" s="2"/>
      <c r="G229" s="2"/>
      <c r="H229" s="2"/>
      <c r="I229" s="2"/>
      <c r="J229" s="2"/>
      <c r="K229" s="2"/>
      <c r="L229" s="2"/>
      <c r="M229" s="2"/>
      <c r="N229" s="2"/>
      <c r="O229" s="2"/>
      <c r="S229" s="2"/>
    </row>
    <row r="230" spans="1:19" ht="12.75">
      <c r="A230" s="2"/>
      <c r="B230" s="3"/>
      <c r="C230" s="3"/>
      <c r="D230" s="2"/>
      <c r="E230" s="3"/>
      <c r="F230" s="2"/>
      <c r="G230" s="2"/>
      <c r="H230" s="2"/>
      <c r="I230" s="2"/>
      <c r="J230" s="2"/>
      <c r="K230" s="2"/>
      <c r="L230" s="2"/>
      <c r="M230" s="2"/>
      <c r="N230" s="2"/>
      <c r="O230" s="2"/>
      <c r="S230" s="2"/>
    </row>
    <row r="231" spans="1:19" ht="12.75">
      <c r="A231" s="2"/>
      <c r="B231" s="3"/>
      <c r="C231" s="3"/>
      <c r="D231" s="2"/>
      <c r="E231" s="3"/>
      <c r="F231" s="2"/>
      <c r="G231" s="2"/>
      <c r="H231" s="2"/>
      <c r="I231" s="2"/>
      <c r="J231" s="2"/>
      <c r="K231" s="2"/>
      <c r="L231" s="2"/>
      <c r="M231" s="2"/>
      <c r="N231" s="2"/>
      <c r="O231" s="2"/>
      <c r="S231" s="2"/>
    </row>
    <row r="232" spans="1:19" ht="12.75">
      <c r="A232" s="2"/>
      <c r="B232" s="3"/>
      <c r="C232" s="3"/>
      <c r="D232" s="2"/>
      <c r="E232" s="3"/>
      <c r="F232" s="2"/>
      <c r="G232" s="2"/>
      <c r="H232" s="2"/>
      <c r="I232" s="2"/>
      <c r="J232" s="2"/>
      <c r="K232" s="2"/>
      <c r="L232" s="2"/>
      <c r="M232" s="2"/>
      <c r="N232" s="2"/>
      <c r="O232" s="2"/>
      <c r="S232" s="2"/>
    </row>
    <row r="233" spans="1:19" ht="12.75">
      <c r="A233" s="2"/>
      <c r="B233" s="3"/>
      <c r="C233" s="3"/>
      <c r="D233" s="2"/>
      <c r="E233" s="3"/>
      <c r="F233" s="2"/>
      <c r="G233" s="2"/>
      <c r="H233" s="2"/>
      <c r="I233" s="2"/>
      <c r="J233" s="2"/>
      <c r="K233" s="2"/>
      <c r="L233" s="2"/>
      <c r="M233" s="2"/>
      <c r="N233" s="2"/>
      <c r="O233" s="2"/>
      <c r="S233" s="2"/>
    </row>
    <row r="234" spans="1:19" ht="12.75">
      <c r="A234" s="2"/>
      <c r="B234" s="3"/>
      <c r="C234" s="3"/>
      <c r="D234" s="2"/>
      <c r="E234" s="3"/>
      <c r="F234" s="2"/>
      <c r="G234" s="2"/>
      <c r="H234" s="2"/>
      <c r="I234" s="2"/>
      <c r="J234" s="2"/>
      <c r="K234" s="2"/>
      <c r="L234" s="2"/>
      <c r="M234" s="2"/>
      <c r="N234" s="2"/>
      <c r="O234" s="2"/>
      <c r="S234" s="2"/>
    </row>
    <row r="235" spans="1:19" ht="12.75">
      <c r="A235" s="2"/>
      <c r="B235" s="3"/>
      <c r="C235" s="3"/>
      <c r="D235" s="2"/>
      <c r="E235" s="3"/>
      <c r="F235" s="2"/>
      <c r="G235" s="2"/>
      <c r="H235" s="2"/>
      <c r="I235" s="2"/>
      <c r="J235" s="2"/>
      <c r="K235" s="2"/>
      <c r="L235" s="2"/>
      <c r="M235" s="2"/>
      <c r="N235" s="2"/>
      <c r="O235" s="2"/>
      <c r="S235" s="2"/>
    </row>
    <row r="236" spans="1:19" ht="12.75">
      <c r="A236" s="2"/>
      <c r="B236" s="3"/>
      <c r="C236" s="3"/>
      <c r="D236" s="2"/>
      <c r="E236" s="3"/>
      <c r="F236" s="2"/>
      <c r="G236" s="2"/>
      <c r="H236" s="2"/>
      <c r="I236" s="2"/>
      <c r="J236" s="2"/>
      <c r="K236" s="2"/>
      <c r="L236" s="2"/>
      <c r="M236" s="2"/>
      <c r="N236" s="2"/>
      <c r="O236" s="2"/>
      <c r="S236" s="2"/>
    </row>
    <row r="237" spans="1:19" ht="12.75">
      <c r="A237" s="2"/>
      <c r="B237" s="3"/>
      <c r="C237" s="3"/>
      <c r="D237" s="2"/>
      <c r="E237" s="3"/>
      <c r="F237" s="2"/>
      <c r="G237" s="2"/>
      <c r="H237" s="2"/>
      <c r="I237" s="2"/>
      <c r="J237" s="2"/>
      <c r="K237" s="2"/>
      <c r="L237" s="2"/>
      <c r="M237" s="2"/>
      <c r="N237" s="2"/>
      <c r="O237" s="2"/>
      <c r="S237" s="2"/>
    </row>
    <row r="238" spans="1:19" ht="12.75">
      <c r="A238" s="2"/>
      <c r="B238" s="3"/>
      <c r="C238" s="3"/>
      <c r="D238" s="2"/>
      <c r="E238" s="3"/>
      <c r="F238" s="2"/>
      <c r="G238" s="2"/>
      <c r="H238" s="2"/>
      <c r="I238" s="2"/>
      <c r="J238" s="2"/>
      <c r="K238" s="2"/>
      <c r="L238" s="2"/>
      <c r="M238" s="2"/>
      <c r="N238" s="2"/>
      <c r="O238" s="2"/>
      <c r="S238" s="2"/>
    </row>
    <row r="239" spans="1:19" ht="12.75">
      <c r="A239" s="2"/>
      <c r="B239" s="3"/>
      <c r="C239" s="3"/>
      <c r="D239" s="2"/>
      <c r="E239" s="3"/>
      <c r="F239" s="2"/>
      <c r="G239" s="2"/>
      <c r="H239" s="2"/>
      <c r="I239" s="2"/>
      <c r="J239" s="2"/>
      <c r="K239" s="2"/>
      <c r="L239" s="2"/>
      <c r="M239" s="2"/>
      <c r="N239" s="2"/>
      <c r="O239" s="2"/>
      <c r="S239" s="2"/>
    </row>
    <row r="240" spans="1:19" ht="12.75">
      <c r="A240" s="2"/>
      <c r="B240" s="3"/>
      <c r="C240" s="3"/>
      <c r="D240" s="2"/>
      <c r="E240" s="3"/>
      <c r="F240" s="2"/>
      <c r="G240" s="2"/>
      <c r="H240" s="2"/>
      <c r="I240" s="2"/>
      <c r="J240" s="2"/>
      <c r="K240" s="2"/>
      <c r="L240" s="2"/>
      <c r="M240" s="2"/>
      <c r="N240" s="2"/>
      <c r="O240" s="2"/>
      <c r="S240" s="2"/>
    </row>
    <row r="241" spans="1:19" ht="12.75">
      <c r="A241" s="2"/>
      <c r="B241" s="3"/>
      <c r="C241" s="3"/>
      <c r="D241" s="2"/>
      <c r="E241" s="3"/>
      <c r="F241" s="2"/>
      <c r="G241" s="2"/>
      <c r="H241" s="2"/>
      <c r="I241" s="2"/>
      <c r="J241" s="2"/>
      <c r="K241" s="2"/>
      <c r="L241" s="2"/>
      <c r="M241" s="2"/>
      <c r="N241" s="2"/>
      <c r="O241" s="2"/>
      <c r="S241" s="2"/>
    </row>
    <row r="242" spans="1:19" ht="12.75">
      <c r="A242" s="2"/>
      <c r="B242" s="3"/>
      <c r="C242" s="3"/>
      <c r="D242" s="2"/>
      <c r="E242" s="3"/>
      <c r="F242" s="2"/>
      <c r="G242" s="2"/>
      <c r="H242" s="2"/>
      <c r="I242" s="2"/>
      <c r="J242" s="2"/>
      <c r="K242" s="2"/>
      <c r="L242" s="2"/>
      <c r="M242" s="2"/>
      <c r="N242" s="2"/>
      <c r="O242" s="2"/>
      <c r="S242" s="2"/>
    </row>
    <row r="243" spans="1:19" ht="12.75">
      <c r="A243" s="2"/>
      <c r="B243" s="3"/>
      <c r="C243" s="3"/>
      <c r="D243" s="2"/>
      <c r="E243" s="3"/>
      <c r="F243" s="2"/>
      <c r="G243" s="2"/>
      <c r="H243" s="2"/>
      <c r="I243" s="2"/>
      <c r="J243" s="2"/>
      <c r="K243" s="2"/>
      <c r="L243" s="2"/>
      <c r="M243" s="2"/>
      <c r="N243" s="2"/>
      <c r="O243" s="2"/>
      <c r="S243" s="2"/>
    </row>
    <row r="244" spans="1:19" ht="12.75">
      <c r="A244" s="2"/>
      <c r="B244" s="3"/>
      <c r="C244" s="3"/>
      <c r="D244" s="2"/>
      <c r="E244" s="3"/>
      <c r="F244" s="2"/>
      <c r="G244" s="2"/>
      <c r="H244" s="2"/>
      <c r="I244" s="2"/>
      <c r="J244" s="2"/>
      <c r="K244" s="2"/>
      <c r="L244" s="2"/>
      <c r="M244" s="2"/>
      <c r="N244" s="2"/>
      <c r="O244" s="2"/>
      <c r="S244" s="2"/>
    </row>
    <row r="245" spans="1:19" ht="12.75">
      <c r="A245" s="2"/>
      <c r="B245" s="3"/>
      <c r="C245" s="3"/>
      <c r="D245" s="2"/>
      <c r="E245" s="3"/>
      <c r="F245" s="2"/>
      <c r="G245" s="2"/>
      <c r="H245" s="2"/>
      <c r="I245" s="2"/>
      <c r="J245" s="2"/>
      <c r="K245" s="2"/>
      <c r="L245" s="2"/>
      <c r="M245" s="2"/>
      <c r="N245" s="2"/>
      <c r="O245" s="2"/>
      <c r="S245" s="2"/>
    </row>
    <row r="246" spans="1:19" ht="12.75">
      <c r="A246" s="2"/>
      <c r="B246" s="3"/>
      <c r="C246" s="3"/>
      <c r="D246" s="2"/>
      <c r="E246" s="3"/>
      <c r="F246" s="2"/>
      <c r="G246" s="2"/>
      <c r="H246" s="2"/>
      <c r="I246" s="2"/>
      <c r="J246" s="2"/>
      <c r="K246" s="2"/>
      <c r="L246" s="2"/>
      <c r="M246" s="2"/>
      <c r="N246" s="2"/>
      <c r="O246" s="2"/>
      <c r="S246" s="2"/>
    </row>
    <row r="247" spans="1:19" ht="12.75">
      <c r="A247" s="2"/>
      <c r="B247" s="3"/>
      <c r="C247" s="3"/>
      <c r="D247" s="2"/>
      <c r="E247" s="3"/>
      <c r="F247" s="2"/>
      <c r="G247" s="2"/>
      <c r="H247" s="2"/>
      <c r="I247" s="2"/>
      <c r="J247" s="2"/>
      <c r="K247" s="2"/>
      <c r="L247" s="2"/>
      <c r="M247" s="2"/>
      <c r="N247" s="2"/>
      <c r="O247" s="2"/>
      <c r="S247" s="2"/>
    </row>
    <row r="248" spans="1:19" ht="12.75">
      <c r="A248" s="2"/>
      <c r="B248" s="3"/>
      <c r="C248" s="3"/>
      <c r="D248" s="2"/>
      <c r="E248" s="3"/>
      <c r="F248" s="2"/>
      <c r="G248" s="2"/>
      <c r="H248" s="2"/>
      <c r="I248" s="2"/>
      <c r="J248" s="2"/>
      <c r="K248" s="2"/>
      <c r="L248" s="2"/>
      <c r="M248" s="2"/>
      <c r="N248" s="2"/>
      <c r="O248" s="2"/>
      <c r="S248" s="2"/>
    </row>
    <row r="249" spans="1:19" ht="12.75">
      <c r="A249" s="2"/>
      <c r="B249" s="3"/>
      <c r="C249" s="3"/>
      <c r="D249" s="2"/>
      <c r="E249" s="3"/>
      <c r="F249" s="2"/>
      <c r="G249" s="2"/>
      <c r="H249" s="2"/>
      <c r="I249" s="2"/>
      <c r="J249" s="2"/>
      <c r="K249" s="2"/>
      <c r="L249" s="2"/>
      <c r="M249" s="2"/>
      <c r="N249" s="2"/>
      <c r="O249" s="2"/>
      <c r="S249" s="2"/>
    </row>
    <row r="250" spans="1:19" ht="12.75">
      <c r="A250" s="2"/>
      <c r="B250" s="3"/>
      <c r="C250" s="3"/>
      <c r="D250" s="2"/>
      <c r="E250" s="3"/>
      <c r="F250" s="2"/>
      <c r="G250" s="2"/>
      <c r="H250" s="2"/>
      <c r="I250" s="2"/>
      <c r="J250" s="2"/>
      <c r="K250" s="2"/>
      <c r="L250" s="2"/>
      <c r="M250" s="2"/>
      <c r="N250" s="2"/>
      <c r="O250" s="2"/>
      <c r="S250" s="2"/>
    </row>
    <row r="251" spans="1:19" ht="12.75">
      <c r="A251" s="2"/>
      <c r="B251" s="3"/>
      <c r="C251" s="3"/>
      <c r="D251" s="2"/>
      <c r="E251" s="3"/>
      <c r="F251" s="2"/>
      <c r="G251" s="2"/>
      <c r="H251" s="2"/>
      <c r="I251" s="2"/>
      <c r="J251" s="2"/>
      <c r="K251" s="2"/>
      <c r="L251" s="2"/>
      <c r="M251" s="2"/>
      <c r="N251" s="2"/>
      <c r="O251" s="2"/>
      <c r="S251" s="2"/>
    </row>
    <row r="252" spans="1:19" ht="12.75">
      <c r="A252" s="2"/>
      <c r="B252" s="3"/>
      <c r="C252" s="3"/>
      <c r="D252" s="2"/>
      <c r="E252" s="3"/>
      <c r="F252" s="2"/>
      <c r="G252" s="2"/>
      <c r="H252" s="2"/>
      <c r="I252" s="2"/>
      <c r="J252" s="2"/>
      <c r="K252" s="2"/>
      <c r="L252" s="2"/>
      <c r="M252" s="2"/>
      <c r="N252" s="2"/>
      <c r="O252" s="2"/>
      <c r="S252" s="2"/>
    </row>
    <row r="253" spans="1:19" ht="12.75">
      <c r="A253" s="2"/>
      <c r="B253" s="3"/>
      <c r="C253" s="3"/>
      <c r="D253" s="2"/>
      <c r="E253" s="3"/>
      <c r="F253" s="2"/>
      <c r="G253" s="2"/>
      <c r="H253" s="2"/>
      <c r="I253" s="2"/>
      <c r="J253" s="2"/>
      <c r="K253" s="2"/>
      <c r="L253" s="2"/>
      <c r="M253" s="2"/>
      <c r="N253" s="2"/>
      <c r="O253" s="2"/>
      <c r="S253" s="2"/>
    </row>
    <row r="254" spans="1:19" ht="12.75">
      <c r="A254" s="2"/>
      <c r="B254" s="3"/>
      <c r="C254" s="3"/>
      <c r="D254" s="2"/>
      <c r="E254" s="3"/>
      <c r="F254" s="2"/>
      <c r="G254" s="2"/>
      <c r="H254" s="2"/>
      <c r="I254" s="2"/>
      <c r="J254" s="2"/>
      <c r="K254" s="2"/>
      <c r="L254" s="2"/>
      <c r="M254" s="2"/>
      <c r="N254" s="2"/>
      <c r="O254" s="2"/>
      <c r="S254" s="2"/>
    </row>
    <row r="255" spans="1:19" ht="12.75">
      <c r="A255" s="2"/>
      <c r="B255" s="3"/>
      <c r="C255" s="3"/>
      <c r="D255" s="2"/>
      <c r="E255" s="3"/>
      <c r="F255" s="2"/>
      <c r="G255" s="2"/>
      <c r="H255" s="2"/>
      <c r="I255" s="2"/>
      <c r="J255" s="2"/>
      <c r="K255" s="2"/>
      <c r="L255" s="2"/>
      <c r="M255" s="2"/>
      <c r="N255" s="2"/>
      <c r="O255" s="2"/>
      <c r="S255" s="2"/>
    </row>
    <row r="256" spans="1:19" ht="12.75">
      <c r="A256" s="2"/>
      <c r="B256" s="3"/>
      <c r="C256" s="3"/>
      <c r="D256" s="2"/>
      <c r="E256" s="3"/>
      <c r="F256" s="2"/>
      <c r="G256" s="2"/>
      <c r="H256" s="2"/>
      <c r="I256" s="2"/>
      <c r="J256" s="2"/>
      <c r="K256" s="2"/>
      <c r="L256" s="2"/>
      <c r="M256" s="2"/>
      <c r="N256" s="2"/>
      <c r="O256" s="2"/>
      <c r="S256" s="2"/>
    </row>
    <row r="257" spans="1:19" ht="12.75">
      <c r="A257" s="2"/>
      <c r="B257" s="3"/>
      <c r="C257" s="3"/>
      <c r="D257" s="2"/>
      <c r="E257" s="3"/>
      <c r="F257" s="2"/>
      <c r="G257" s="2"/>
      <c r="H257" s="2"/>
      <c r="I257" s="2"/>
      <c r="J257" s="2"/>
      <c r="K257" s="2"/>
      <c r="L257" s="2"/>
      <c r="M257" s="2"/>
      <c r="N257" s="2"/>
      <c r="O257" s="2"/>
      <c r="S257" s="2"/>
    </row>
    <row r="258" spans="1:19" ht="12.75">
      <c r="A258" s="2"/>
      <c r="B258" s="3"/>
      <c r="C258" s="3"/>
      <c r="D258" s="2"/>
      <c r="E258" s="3"/>
      <c r="F258" s="2"/>
      <c r="G258" s="2"/>
      <c r="H258" s="2"/>
      <c r="I258" s="2"/>
      <c r="J258" s="2"/>
      <c r="K258" s="2"/>
      <c r="L258" s="2"/>
      <c r="M258" s="2"/>
      <c r="N258" s="2"/>
      <c r="O258" s="2"/>
      <c r="S258" s="2"/>
    </row>
    <row r="259" spans="1:19" ht="12.75">
      <c r="A259" s="2"/>
      <c r="B259" s="3"/>
      <c r="C259" s="3"/>
      <c r="D259" s="2"/>
      <c r="E259" s="3"/>
      <c r="F259" s="2"/>
      <c r="G259" s="2"/>
      <c r="H259" s="2"/>
      <c r="I259" s="2"/>
      <c r="J259" s="2"/>
      <c r="K259" s="2"/>
      <c r="L259" s="2"/>
      <c r="M259" s="2"/>
      <c r="N259" s="2"/>
      <c r="O259" s="2"/>
      <c r="S259" s="2"/>
    </row>
    <row r="260" spans="1:19" ht="12.75">
      <c r="A260" s="2"/>
      <c r="B260" s="3"/>
      <c r="C260" s="3"/>
      <c r="D260" s="2"/>
      <c r="E260" s="3"/>
      <c r="F260" s="2"/>
      <c r="G260" s="2"/>
      <c r="H260" s="2"/>
      <c r="I260" s="2"/>
      <c r="J260" s="2"/>
      <c r="K260" s="2"/>
      <c r="L260" s="2"/>
      <c r="M260" s="2"/>
      <c r="N260" s="2"/>
      <c r="O260" s="2"/>
      <c r="S260" s="2"/>
    </row>
    <row r="261" spans="1:19" ht="12.75">
      <c r="A261" s="2"/>
      <c r="B261" s="3"/>
      <c r="C261" s="3"/>
      <c r="D261" s="2"/>
      <c r="E261" s="3"/>
      <c r="F261" s="2"/>
      <c r="G261" s="2"/>
      <c r="H261" s="2"/>
      <c r="I261" s="2"/>
      <c r="J261" s="2"/>
      <c r="K261" s="2"/>
      <c r="L261" s="2"/>
      <c r="M261" s="2"/>
      <c r="N261" s="2"/>
      <c r="O261" s="2"/>
      <c r="S261" s="2"/>
    </row>
    <row r="262" spans="1:19" ht="12.75">
      <c r="A262" s="2"/>
      <c r="B262" s="3"/>
      <c r="C262" s="3"/>
      <c r="D262" s="2"/>
      <c r="E262" s="3"/>
      <c r="F262" s="2"/>
      <c r="G262" s="2"/>
      <c r="H262" s="2"/>
      <c r="I262" s="2"/>
      <c r="J262" s="2"/>
      <c r="K262" s="2"/>
      <c r="L262" s="2"/>
      <c r="M262" s="2"/>
      <c r="N262" s="2"/>
      <c r="O262" s="2"/>
      <c r="S262" s="2"/>
    </row>
    <row r="263" spans="1:19" ht="12.75">
      <c r="A263" s="2"/>
      <c r="B263" s="3"/>
      <c r="C263" s="3"/>
      <c r="D263" s="2"/>
      <c r="E263" s="3"/>
      <c r="F263" s="2"/>
      <c r="G263" s="2"/>
      <c r="H263" s="2"/>
      <c r="I263" s="2"/>
      <c r="J263" s="2"/>
      <c r="K263" s="2"/>
      <c r="L263" s="2"/>
      <c r="M263" s="2"/>
      <c r="N263" s="2"/>
      <c r="O263" s="2"/>
      <c r="S263" s="2"/>
    </row>
    <row r="264" spans="1:19" ht="12.75">
      <c r="A264" s="2"/>
      <c r="B264" s="3"/>
      <c r="C264" s="3"/>
      <c r="D264" s="2"/>
      <c r="E264" s="3"/>
      <c r="F264" s="2"/>
      <c r="G264" s="2"/>
      <c r="H264" s="2"/>
      <c r="I264" s="2"/>
      <c r="J264" s="2"/>
      <c r="K264" s="2"/>
      <c r="L264" s="2"/>
      <c r="M264" s="2"/>
      <c r="N264" s="2"/>
      <c r="O264" s="2"/>
      <c r="S264" s="2"/>
    </row>
    <row r="265" spans="1:19" ht="12.75">
      <c r="A265" s="2"/>
      <c r="B265" s="3"/>
      <c r="C265" s="3"/>
      <c r="D265" s="2"/>
      <c r="E265" s="3"/>
      <c r="F265" s="2"/>
      <c r="G265" s="2"/>
      <c r="H265" s="2"/>
      <c r="I265" s="2"/>
      <c r="J265" s="2"/>
      <c r="K265" s="2"/>
      <c r="L265" s="2"/>
      <c r="M265" s="2"/>
      <c r="N265" s="2"/>
      <c r="O265" s="2"/>
      <c r="S265" s="2"/>
    </row>
    <row r="266" spans="1:19" ht="12.75">
      <c r="A266" s="2"/>
      <c r="B266" s="3"/>
      <c r="C266" s="3"/>
      <c r="D266" s="2"/>
      <c r="E266" s="3"/>
      <c r="F266" s="2"/>
      <c r="G266" s="2"/>
      <c r="H266" s="2"/>
      <c r="I266" s="2"/>
      <c r="J266" s="2"/>
      <c r="K266" s="2"/>
      <c r="L266" s="2"/>
      <c r="M266" s="2"/>
      <c r="N266" s="2"/>
      <c r="O266" s="2"/>
      <c r="S266" s="2"/>
    </row>
    <row r="267" spans="1:19" ht="12.75">
      <c r="A267" s="2"/>
      <c r="B267" s="3"/>
      <c r="C267" s="3"/>
      <c r="D267" s="2"/>
      <c r="E267" s="3"/>
      <c r="F267" s="2"/>
      <c r="G267" s="2"/>
      <c r="H267" s="2"/>
      <c r="I267" s="2"/>
      <c r="J267" s="2"/>
      <c r="K267" s="2"/>
      <c r="L267" s="2"/>
      <c r="M267" s="2"/>
      <c r="N267" s="2"/>
      <c r="O267" s="2"/>
      <c r="S267" s="2"/>
    </row>
    <row r="268" spans="1:19" ht="12.75">
      <c r="A268" s="2"/>
      <c r="B268" s="3"/>
      <c r="C268" s="3"/>
      <c r="D268" s="2"/>
      <c r="E268" s="3"/>
      <c r="F268" s="2"/>
      <c r="G268" s="2"/>
      <c r="H268" s="2"/>
      <c r="I268" s="2"/>
      <c r="J268" s="2"/>
      <c r="K268" s="2"/>
      <c r="L268" s="2"/>
      <c r="M268" s="2"/>
      <c r="N268" s="2"/>
      <c r="O268" s="2"/>
      <c r="S268" s="2"/>
    </row>
    <row r="269" spans="1:19" ht="12.75">
      <c r="A269" s="2"/>
      <c r="B269" s="3"/>
      <c r="C269" s="3"/>
      <c r="D269" s="2"/>
      <c r="E269" s="3"/>
      <c r="F269" s="2"/>
      <c r="G269" s="2"/>
      <c r="H269" s="2"/>
      <c r="I269" s="2"/>
      <c r="J269" s="2"/>
      <c r="K269" s="2"/>
      <c r="L269" s="2"/>
      <c r="M269" s="2"/>
      <c r="N269" s="2"/>
      <c r="O269" s="2"/>
      <c r="S269" s="2"/>
    </row>
    <row r="270" spans="1:19" ht="12.75">
      <c r="A270" s="2"/>
      <c r="B270" s="3"/>
      <c r="C270" s="3"/>
      <c r="D270" s="2"/>
      <c r="E270" s="3"/>
      <c r="F270" s="2"/>
      <c r="G270" s="2"/>
      <c r="H270" s="2"/>
      <c r="I270" s="2"/>
      <c r="J270" s="2"/>
      <c r="K270" s="2"/>
      <c r="L270" s="2"/>
      <c r="M270" s="2"/>
      <c r="N270" s="2"/>
      <c r="O270" s="2"/>
      <c r="S270" s="2"/>
    </row>
    <row r="271" spans="1:19" ht="12.75">
      <c r="A271" s="2"/>
      <c r="B271" s="3"/>
      <c r="C271" s="3"/>
      <c r="D271" s="2"/>
      <c r="E271" s="3"/>
      <c r="F271" s="2"/>
      <c r="G271" s="2"/>
      <c r="H271" s="2"/>
      <c r="I271" s="2"/>
      <c r="J271" s="2"/>
      <c r="K271" s="2"/>
      <c r="L271" s="2"/>
      <c r="M271" s="2"/>
      <c r="N271" s="2"/>
      <c r="O271" s="2"/>
      <c r="S271" s="2"/>
    </row>
    <row r="272" spans="1:19" ht="12.75">
      <c r="A272" s="2"/>
      <c r="B272" s="3"/>
      <c r="C272" s="3"/>
      <c r="D272" s="2"/>
      <c r="E272" s="3"/>
      <c r="F272" s="2"/>
      <c r="G272" s="2"/>
      <c r="H272" s="2"/>
      <c r="I272" s="2"/>
      <c r="J272" s="2"/>
      <c r="K272" s="2"/>
      <c r="L272" s="2"/>
      <c r="M272" s="2"/>
      <c r="N272" s="2"/>
      <c r="O272" s="2"/>
      <c r="S272" s="2"/>
    </row>
    <row r="273" spans="1:19" ht="12.75">
      <c r="A273" s="2"/>
      <c r="B273" s="3"/>
      <c r="C273" s="3"/>
      <c r="D273" s="2"/>
      <c r="E273" s="3"/>
      <c r="F273" s="2"/>
      <c r="G273" s="2"/>
      <c r="H273" s="2"/>
      <c r="I273" s="2"/>
      <c r="J273" s="2"/>
      <c r="K273" s="2"/>
      <c r="L273" s="2"/>
      <c r="M273" s="2"/>
      <c r="N273" s="2"/>
      <c r="O273" s="2"/>
      <c r="S273" s="2"/>
    </row>
    <row r="274" spans="1:19" ht="12.75">
      <c r="A274" s="2"/>
      <c r="B274" s="3"/>
      <c r="C274" s="3"/>
      <c r="D274" s="2"/>
      <c r="E274" s="3"/>
      <c r="F274" s="2"/>
      <c r="G274" s="2"/>
      <c r="H274" s="2"/>
      <c r="I274" s="2"/>
      <c r="J274" s="2"/>
      <c r="K274" s="2"/>
      <c r="L274" s="2"/>
      <c r="M274" s="2"/>
      <c r="N274" s="2"/>
      <c r="O274" s="2"/>
      <c r="S274" s="2"/>
    </row>
    <row r="275" spans="1:19" ht="12.75">
      <c r="A275" s="2"/>
      <c r="B275" s="3"/>
      <c r="C275" s="3"/>
      <c r="D275" s="2"/>
      <c r="E275" s="3"/>
      <c r="F275" s="2"/>
      <c r="G275" s="2"/>
      <c r="H275" s="2"/>
      <c r="I275" s="2"/>
      <c r="J275" s="2"/>
      <c r="K275" s="2"/>
      <c r="L275" s="2"/>
      <c r="M275" s="2"/>
      <c r="N275" s="2"/>
      <c r="O275" s="2"/>
      <c r="S275" s="2"/>
    </row>
    <row r="276" spans="1:19" ht="12.75">
      <c r="A276" s="2"/>
      <c r="B276" s="3"/>
      <c r="C276" s="3"/>
      <c r="D276" s="2"/>
      <c r="E276" s="3"/>
      <c r="F276" s="2"/>
      <c r="G276" s="2"/>
      <c r="H276" s="2"/>
      <c r="I276" s="2"/>
      <c r="J276" s="2"/>
      <c r="K276" s="2"/>
      <c r="L276" s="2"/>
      <c r="M276" s="2"/>
      <c r="N276" s="2"/>
      <c r="O276" s="2"/>
      <c r="S276" s="2"/>
    </row>
    <row r="277" spans="1:19" ht="12.75">
      <c r="A277" s="2"/>
      <c r="B277" s="3"/>
      <c r="C277" s="3"/>
      <c r="D277" s="2"/>
      <c r="E277" s="3"/>
      <c r="F277" s="2"/>
      <c r="G277" s="2"/>
      <c r="H277" s="2"/>
      <c r="I277" s="2"/>
      <c r="J277" s="2"/>
      <c r="K277" s="2"/>
      <c r="L277" s="2"/>
      <c r="M277" s="2"/>
      <c r="N277" s="2"/>
      <c r="O277" s="2"/>
      <c r="S277" s="2"/>
    </row>
    <row r="278" spans="1:19" ht="12.75">
      <c r="A278" s="2"/>
      <c r="B278" s="3"/>
      <c r="C278" s="3"/>
      <c r="D278" s="2"/>
      <c r="E278" s="3"/>
      <c r="F278" s="2"/>
      <c r="G278" s="2"/>
      <c r="H278" s="2"/>
      <c r="I278" s="2"/>
      <c r="J278" s="2"/>
      <c r="K278" s="2"/>
      <c r="L278" s="2"/>
      <c r="M278" s="2"/>
      <c r="N278" s="2"/>
      <c r="O278" s="2"/>
      <c r="S278" s="2"/>
    </row>
    <row r="279" spans="1:19" ht="12.75">
      <c r="A279" s="2"/>
      <c r="B279" s="3"/>
      <c r="C279" s="3"/>
      <c r="D279" s="2"/>
      <c r="E279" s="3"/>
      <c r="F279" s="2"/>
      <c r="G279" s="2"/>
      <c r="H279" s="2"/>
      <c r="I279" s="2"/>
      <c r="J279" s="2"/>
      <c r="K279" s="2"/>
      <c r="L279" s="2"/>
      <c r="M279" s="2"/>
      <c r="N279" s="2"/>
      <c r="O279" s="2"/>
      <c r="S279" s="2"/>
    </row>
    <row r="280" spans="1:19" ht="12.75">
      <c r="A280" s="2"/>
      <c r="B280" s="3"/>
      <c r="C280" s="3"/>
      <c r="D280" s="2"/>
      <c r="E280" s="3"/>
      <c r="F280" s="2"/>
      <c r="G280" s="2"/>
      <c r="H280" s="2"/>
      <c r="I280" s="2"/>
      <c r="J280" s="2"/>
      <c r="K280" s="2"/>
      <c r="L280" s="2"/>
      <c r="M280" s="2"/>
      <c r="N280" s="2"/>
      <c r="O280" s="2"/>
      <c r="S280" s="2"/>
    </row>
    <row r="281" spans="1:19" ht="12.75">
      <c r="A281" s="2"/>
      <c r="B281" s="3"/>
      <c r="C281" s="3"/>
      <c r="D281" s="2"/>
      <c r="E281" s="3"/>
      <c r="F281" s="2"/>
      <c r="G281" s="2"/>
      <c r="H281" s="2"/>
      <c r="I281" s="2"/>
      <c r="J281" s="2"/>
      <c r="K281" s="2"/>
      <c r="L281" s="2"/>
      <c r="M281" s="2"/>
      <c r="N281" s="2"/>
      <c r="O281" s="2"/>
      <c r="S281" s="2"/>
    </row>
    <row r="282" spans="1:19" ht="12.75">
      <c r="A282" s="2"/>
      <c r="B282" s="3"/>
      <c r="C282" s="3"/>
      <c r="D282" s="2"/>
      <c r="E282" s="3"/>
      <c r="F282" s="2"/>
      <c r="G282" s="2"/>
      <c r="H282" s="2"/>
      <c r="I282" s="2"/>
      <c r="J282" s="2"/>
      <c r="K282" s="2"/>
      <c r="L282" s="2"/>
      <c r="M282" s="2"/>
      <c r="N282" s="2"/>
      <c r="O282" s="2"/>
      <c r="S282" s="2"/>
    </row>
    <row r="283" spans="1:19" ht="12.75">
      <c r="A283" s="2"/>
      <c r="B283" s="3"/>
      <c r="C283" s="3"/>
      <c r="D283" s="2"/>
      <c r="E283" s="3"/>
      <c r="F283" s="2"/>
      <c r="G283" s="2"/>
      <c r="H283" s="2"/>
      <c r="I283" s="2"/>
      <c r="J283" s="2"/>
      <c r="K283" s="2"/>
      <c r="L283" s="2"/>
      <c r="M283" s="2"/>
      <c r="N283" s="2"/>
      <c r="O283" s="2"/>
      <c r="S283" s="2"/>
    </row>
    <row r="284" spans="1:19" ht="12.75">
      <c r="A284" s="2"/>
      <c r="B284" s="3"/>
      <c r="C284" s="3"/>
      <c r="D284" s="2"/>
      <c r="E284" s="3"/>
      <c r="F284" s="2"/>
      <c r="G284" s="2"/>
      <c r="H284" s="2"/>
      <c r="I284" s="2"/>
      <c r="J284" s="2"/>
      <c r="K284" s="2"/>
      <c r="L284" s="2"/>
      <c r="M284" s="2"/>
      <c r="N284" s="2"/>
      <c r="O284" s="2"/>
      <c r="S284" s="2"/>
    </row>
    <row r="285" spans="1:19" ht="12.75">
      <c r="A285" s="2"/>
      <c r="B285" s="3"/>
      <c r="C285" s="3"/>
      <c r="D285" s="2"/>
      <c r="E285" s="3"/>
      <c r="F285" s="2"/>
      <c r="G285" s="2"/>
      <c r="H285" s="2"/>
      <c r="I285" s="2"/>
      <c r="J285" s="2"/>
      <c r="K285" s="2"/>
      <c r="L285" s="2"/>
      <c r="M285" s="2"/>
      <c r="N285" s="2"/>
      <c r="O285" s="2"/>
      <c r="S285" s="2"/>
    </row>
    <row r="286" spans="1:19" ht="12.75">
      <c r="A286" s="2"/>
      <c r="B286" s="3"/>
      <c r="C286" s="3"/>
      <c r="D286" s="2"/>
      <c r="E286" s="3"/>
      <c r="F286" s="2"/>
      <c r="G286" s="2"/>
      <c r="H286" s="2"/>
      <c r="I286" s="2"/>
      <c r="J286" s="2"/>
      <c r="K286" s="2"/>
      <c r="L286" s="2"/>
      <c r="M286" s="2"/>
      <c r="N286" s="2"/>
      <c r="O286" s="2"/>
      <c r="S286" s="2"/>
    </row>
    <row r="287" spans="1:19" ht="12.75">
      <c r="A287" s="2"/>
      <c r="B287" s="3"/>
      <c r="C287" s="3"/>
      <c r="D287" s="2"/>
      <c r="E287" s="3"/>
      <c r="F287" s="2"/>
      <c r="G287" s="2"/>
      <c r="H287" s="2"/>
      <c r="I287" s="2"/>
      <c r="J287" s="2"/>
      <c r="K287" s="2"/>
      <c r="L287" s="2"/>
      <c r="M287" s="2"/>
      <c r="N287" s="2"/>
      <c r="O287" s="2"/>
      <c r="S287" s="2"/>
    </row>
    <row r="288" spans="1:19" ht="12.75">
      <c r="A288" s="2"/>
      <c r="B288" s="3"/>
      <c r="C288" s="3"/>
      <c r="D288" s="2"/>
      <c r="E288" s="3"/>
      <c r="F288" s="2"/>
      <c r="G288" s="2"/>
      <c r="H288" s="2"/>
      <c r="I288" s="2"/>
      <c r="J288" s="2"/>
      <c r="K288" s="2"/>
      <c r="L288" s="2"/>
      <c r="M288" s="2"/>
      <c r="N288" s="2"/>
      <c r="O288" s="2"/>
      <c r="S288" s="2"/>
    </row>
    <row r="289" spans="1:19" ht="12.75">
      <c r="A289" s="2"/>
      <c r="B289" s="3"/>
      <c r="C289" s="3"/>
      <c r="D289" s="2"/>
      <c r="E289" s="3"/>
      <c r="F289" s="2"/>
      <c r="G289" s="2"/>
      <c r="H289" s="2"/>
      <c r="I289" s="2"/>
      <c r="J289" s="2"/>
      <c r="K289" s="2"/>
      <c r="L289" s="2"/>
      <c r="M289" s="2"/>
      <c r="N289" s="2"/>
      <c r="O289" s="2"/>
      <c r="S289" s="2"/>
    </row>
    <row r="290" spans="1:19" ht="12.75">
      <c r="A290" s="2"/>
      <c r="B290" s="3"/>
      <c r="C290" s="3"/>
      <c r="D290" s="2"/>
      <c r="E290" s="3"/>
      <c r="F290" s="2"/>
      <c r="G290" s="2"/>
      <c r="H290" s="2"/>
      <c r="I290" s="2"/>
      <c r="J290" s="2"/>
      <c r="K290" s="2"/>
      <c r="L290" s="2"/>
      <c r="M290" s="2"/>
      <c r="N290" s="2"/>
      <c r="O290" s="2"/>
      <c r="S290" s="2"/>
    </row>
    <row r="291" spans="1:19" ht="12.75">
      <c r="A291" s="2"/>
      <c r="B291" s="3"/>
      <c r="C291" s="3"/>
      <c r="D291" s="2"/>
      <c r="E291" s="3"/>
      <c r="F291" s="2"/>
      <c r="G291" s="2"/>
      <c r="H291" s="2"/>
      <c r="I291" s="2"/>
      <c r="J291" s="2"/>
      <c r="K291" s="2"/>
      <c r="L291" s="2"/>
      <c r="M291" s="2"/>
      <c r="N291" s="2"/>
      <c r="O291" s="2"/>
      <c r="S291" s="2"/>
    </row>
    <row r="292" spans="1:19" ht="12.75">
      <c r="A292" s="2"/>
      <c r="B292" s="3"/>
      <c r="C292" s="3"/>
      <c r="D292" s="2"/>
      <c r="E292" s="3"/>
      <c r="F292" s="2"/>
      <c r="G292" s="2"/>
      <c r="H292" s="2"/>
      <c r="I292" s="2"/>
      <c r="J292" s="2"/>
      <c r="K292" s="2"/>
      <c r="L292" s="2"/>
      <c r="M292" s="2"/>
      <c r="N292" s="2"/>
      <c r="O292" s="2"/>
      <c r="S292" s="2"/>
    </row>
    <row r="293" spans="1:19" ht="12.75">
      <c r="A293" s="2"/>
      <c r="B293" s="3"/>
      <c r="C293" s="3"/>
      <c r="D293" s="2"/>
      <c r="E293" s="3"/>
      <c r="F293" s="2"/>
      <c r="G293" s="2"/>
      <c r="H293" s="2"/>
      <c r="I293" s="2"/>
      <c r="J293" s="2"/>
      <c r="K293" s="2"/>
      <c r="L293" s="2"/>
      <c r="M293" s="2"/>
      <c r="N293" s="2"/>
      <c r="O293" s="2"/>
      <c r="S293" s="2"/>
    </row>
    <row r="294" spans="1:19" ht="12.75">
      <c r="A294" s="2"/>
      <c r="B294" s="3"/>
      <c r="C294" s="3"/>
      <c r="D294" s="2"/>
      <c r="E294" s="3"/>
      <c r="F294" s="2"/>
      <c r="G294" s="2"/>
      <c r="H294" s="2"/>
      <c r="I294" s="2"/>
      <c r="J294" s="2"/>
      <c r="K294" s="2"/>
      <c r="L294" s="2"/>
      <c r="M294" s="2"/>
      <c r="N294" s="2"/>
      <c r="O294" s="2"/>
      <c r="S294" s="2"/>
    </row>
    <row r="295" spans="1:19" ht="12.75">
      <c r="A295" s="2"/>
      <c r="B295" s="3"/>
      <c r="C295" s="3"/>
      <c r="D295" s="2"/>
      <c r="E295" s="3"/>
      <c r="F295" s="2"/>
      <c r="G295" s="2"/>
      <c r="H295" s="2"/>
      <c r="I295" s="2"/>
      <c r="J295" s="2"/>
      <c r="K295" s="2"/>
      <c r="L295" s="2"/>
      <c r="M295" s="2"/>
      <c r="N295" s="2"/>
      <c r="O295" s="2"/>
      <c r="S295" s="2"/>
    </row>
    <row r="296" spans="1:19" ht="12.75">
      <c r="A296" s="2"/>
      <c r="B296" s="3"/>
      <c r="C296" s="3"/>
      <c r="D296" s="2"/>
      <c r="E296" s="3"/>
      <c r="F296" s="2"/>
      <c r="G296" s="2"/>
      <c r="H296" s="2"/>
      <c r="I296" s="2"/>
      <c r="J296" s="2"/>
      <c r="K296" s="2"/>
      <c r="L296" s="2"/>
      <c r="M296" s="2"/>
      <c r="N296" s="2"/>
      <c r="O296" s="2"/>
      <c r="S296" s="2"/>
    </row>
    <row r="297" spans="1:19" ht="12.75">
      <c r="A297" s="2"/>
      <c r="B297" s="3"/>
      <c r="C297" s="3"/>
      <c r="D297" s="2"/>
      <c r="E297" s="3"/>
      <c r="F297" s="2"/>
      <c r="G297" s="2"/>
      <c r="H297" s="2"/>
      <c r="I297" s="2"/>
      <c r="J297" s="2"/>
      <c r="K297" s="2"/>
      <c r="L297" s="2"/>
      <c r="M297" s="2"/>
      <c r="N297" s="2"/>
      <c r="O297" s="2"/>
      <c r="S297" s="2"/>
    </row>
    <row r="298" spans="1:19" ht="12.75">
      <c r="A298" s="2"/>
      <c r="B298" s="3"/>
      <c r="C298" s="3"/>
      <c r="D298" s="2"/>
      <c r="E298" s="3"/>
      <c r="F298" s="2"/>
      <c r="G298" s="2"/>
      <c r="H298" s="2"/>
      <c r="I298" s="2"/>
      <c r="J298" s="2"/>
      <c r="K298" s="2"/>
      <c r="L298" s="2"/>
      <c r="M298" s="2"/>
      <c r="N298" s="2"/>
      <c r="O298" s="2"/>
      <c r="S298" s="2"/>
    </row>
    <row r="299" spans="1:19" ht="12.75">
      <c r="A299" s="2"/>
      <c r="B299" s="3"/>
      <c r="C299" s="3"/>
      <c r="D299" s="2"/>
      <c r="E299" s="3"/>
      <c r="F299" s="2"/>
      <c r="G299" s="2"/>
      <c r="H299" s="2"/>
      <c r="I299" s="2"/>
      <c r="J299" s="2"/>
      <c r="K299" s="2"/>
      <c r="L299" s="2"/>
      <c r="M299" s="2"/>
      <c r="N299" s="2"/>
      <c r="O299" s="2"/>
      <c r="S299" s="2"/>
    </row>
    <row r="300" spans="1:19" ht="12.75">
      <c r="A300" s="2"/>
      <c r="B300" s="3"/>
      <c r="C300" s="3"/>
      <c r="D300" s="2"/>
      <c r="E300" s="3"/>
      <c r="F300" s="2"/>
      <c r="G300" s="2"/>
      <c r="H300" s="2"/>
      <c r="I300" s="2"/>
      <c r="J300" s="2"/>
      <c r="K300" s="2"/>
      <c r="L300" s="2"/>
      <c r="M300" s="2"/>
      <c r="N300" s="2"/>
      <c r="O300" s="2"/>
      <c r="S300" s="2"/>
    </row>
    <row r="301" spans="1:19" ht="12.75">
      <c r="A301" s="2"/>
      <c r="B301" s="3"/>
      <c r="C301" s="3"/>
      <c r="D301" s="2"/>
      <c r="E301" s="3"/>
      <c r="F301" s="2"/>
      <c r="G301" s="2"/>
      <c r="H301" s="2"/>
      <c r="I301" s="2"/>
      <c r="J301" s="2"/>
      <c r="K301" s="2"/>
      <c r="L301" s="2"/>
      <c r="M301" s="2"/>
      <c r="N301" s="2"/>
      <c r="O301" s="2"/>
      <c r="S301" s="2"/>
    </row>
    <row r="302" spans="1:19" ht="12.75">
      <c r="A302" s="2"/>
      <c r="B302" s="3"/>
      <c r="C302" s="3"/>
      <c r="D302" s="2"/>
      <c r="E302" s="3"/>
      <c r="F302" s="2"/>
      <c r="G302" s="2"/>
      <c r="H302" s="2"/>
      <c r="I302" s="2"/>
      <c r="J302" s="2"/>
      <c r="K302" s="2"/>
      <c r="L302" s="2"/>
      <c r="M302" s="2"/>
      <c r="N302" s="2"/>
      <c r="O302" s="2"/>
      <c r="S302" s="2"/>
    </row>
    <row r="303" spans="1:19" ht="12.75">
      <c r="A303" s="2"/>
      <c r="B303" s="3"/>
      <c r="C303" s="3"/>
      <c r="D303" s="2"/>
      <c r="E303" s="3"/>
      <c r="F303" s="2"/>
      <c r="G303" s="2"/>
      <c r="H303" s="2"/>
      <c r="I303" s="2"/>
      <c r="J303" s="2"/>
      <c r="K303" s="2"/>
      <c r="L303" s="2"/>
      <c r="M303" s="2"/>
      <c r="N303" s="2"/>
      <c r="O303" s="2"/>
      <c r="S303" s="2"/>
    </row>
    <row r="304" spans="1:19" ht="12.75">
      <c r="A304" s="2"/>
      <c r="B304" s="3"/>
      <c r="C304" s="3"/>
      <c r="D304" s="2"/>
      <c r="E304" s="3"/>
      <c r="F304" s="2"/>
      <c r="G304" s="2"/>
      <c r="H304" s="2"/>
      <c r="I304" s="2"/>
      <c r="J304" s="2"/>
      <c r="K304" s="2"/>
      <c r="L304" s="2"/>
      <c r="M304" s="2"/>
      <c r="N304" s="2"/>
      <c r="O304" s="2"/>
      <c r="S304" s="2"/>
    </row>
    <row r="305" spans="1:19" ht="12.75">
      <c r="A305" s="2"/>
      <c r="B305" s="3"/>
      <c r="C305" s="3"/>
      <c r="D305" s="2"/>
      <c r="E305" s="3"/>
      <c r="F305" s="2"/>
      <c r="G305" s="2"/>
      <c r="H305" s="2"/>
      <c r="I305" s="2"/>
      <c r="J305" s="2"/>
      <c r="K305" s="2"/>
      <c r="L305" s="2"/>
      <c r="M305" s="2"/>
      <c r="N305" s="2"/>
      <c r="O305" s="2"/>
      <c r="S305" s="2"/>
    </row>
    <row r="306" spans="1:19" ht="12.75">
      <c r="A306" s="2"/>
      <c r="B306" s="3"/>
      <c r="C306" s="3"/>
      <c r="D306" s="2"/>
      <c r="E306" s="3"/>
      <c r="F306" s="2"/>
      <c r="G306" s="2"/>
      <c r="H306" s="2"/>
      <c r="I306" s="2"/>
      <c r="J306" s="2"/>
      <c r="K306" s="2"/>
      <c r="L306" s="2"/>
      <c r="M306" s="2"/>
      <c r="N306" s="2"/>
      <c r="O306" s="2"/>
      <c r="S306" s="2"/>
    </row>
    <row r="307" spans="1:19" ht="12.75">
      <c r="A307" s="2"/>
      <c r="B307" s="3"/>
      <c r="C307" s="3"/>
      <c r="D307" s="2"/>
      <c r="E307" s="3"/>
      <c r="F307" s="2"/>
      <c r="G307" s="2"/>
      <c r="H307" s="2"/>
      <c r="I307" s="2"/>
      <c r="J307" s="2"/>
      <c r="K307" s="2"/>
      <c r="L307" s="2"/>
      <c r="M307" s="2"/>
      <c r="N307" s="2"/>
      <c r="O307" s="2"/>
      <c r="S307" s="2"/>
    </row>
    <row r="308" spans="1:19" ht="12.75">
      <c r="A308" s="2"/>
      <c r="B308" s="3"/>
      <c r="C308" s="3"/>
      <c r="D308" s="2"/>
      <c r="E308" s="3"/>
      <c r="F308" s="2"/>
      <c r="G308" s="2"/>
      <c r="H308" s="2"/>
      <c r="I308" s="2"/>
      <c r="J308" s="2"/>
      <c r="K308" s="2"/>
      <c r="L308" s="2"/>
      <c r="M308" s="2"/>
      <c r="N308" s="2"/>
      <c r="O308" s="2"/>
      <c r="S308" s="2"/>
    </row>
    <row r="309" spans="1:19" ht="12.75">
      <c r="A309" s="2"/>
      <c r="B309" s="3"/>
      <c r="C309" s="3"/>
      <c r="D309" s="2"/>
      <c r="E309" s="3"/>
      <c r="F309" s="2"/>
      <c r="G309" s="2"/>
      <c r="H309" s="2"/>
      <c r="I309" s="2"/>
      <c r="J309" s="2"/>
      <c r="K309" s="2"/>
      <c r="L309" s="2"/>
      <c r="M309" s="2"/>
      <c r="N309" s="2"/>
      <c r="O309" s="2"/>
      <c r="S309" s="2"/>
    </row>
    <row r="310" spans="1:19" ht="12.75">
      <c r="A310" s="2"/>
      <c r="B310" s="3"/>
      <c r="C310" s="3"/>
      <c r="D310" s="2"/>
      <c r="E310" s="3"/>
      <c r="F310" s="2"/>
      <c r="G310" s="2"/>
      <c r="H310" s="2"/>
      <c r="I310" s="2"/>
      <c r="J310" s="2"/>
      <c r="K310" s="2"/>
      <c r="L310" s="2"/>
      <c r="M310" s="2"/>
      <c r="N310" s="2"/>
      <c r="O310" s="2"/>
      <c r="S310" s="2"/>
    </row>
    <row r="311" spans="1:19" ht="12.75">
      <c r="A311" s="2"/>
      <c r="B311" s="3"/>
      <c r="C311" s="3"/>
      <c r="D311" s="2"/>
      <c r="E311" s="3"/>
      <c r="F311" s="2"/>
      <c r="G311" s="2"/>
      <c r="H311" s="2"/>
      <c r="I311" s="2"/>
      <c r="J311" s="2"/>
      <c r="K311" s="2"/>
      <c r="L311" s="2"/>
      <c r="M311" s="2"/>
      <c r="N311" s="2"/>
      <c r="O311" s="2"/>
      <c r="S311" s="2"/>
    </row>
    <row r="312" spans="1:19" ht="12.75">
      <c r="A312" s="2"/>
      <c r="B312" s="3"/>
      <c r="C312" s="3"/>
      <c r="D312" s="2"/>
      <c r="E312" s="3"/>
      <c r="F312" s="2"/>
      <c r="G312" s="2"/>
      <c r="H312" s="2"/>
      <c r="I312" s="2"/>
      <c r="J312" s="2"/>
      <c r="K312" s="2"/>
      <c r="L312" s="2"/>
      <c r="M312" s="2"/>
      <c r="N312" s="2"/>
      <c r="O312" s="2"/>
      <c r="S312" s="2"/>
    </row>
    <row r="313" spans="1:19" ht="12.75">
      <c r="A313" s="2"/>
      <c r="B313" s="3"/>
      <c r="C313" s="3"/>
      <c r="D313" s="2"/>
      <c r="E313" s="3"/>
      <c r="F313" s="2"/>
      <c r="G313" s="2"/>
      <c r="H313" s="2"/>
      <c r="I313" s="2"/>
      <c r="J313" s="2"/>
      <c r="K313" s="2"/>
      <c r="L313" s="2"/>
      <c r="M313" s="2"/>
      <c r="N313" s="2"/>
      <c r="O313" s="2"/>
      <c r="S313" s="2"/>
    </row>
    <row r="314" spans="1:19" ht="12.75">
      <c r="A314" s="2"/>
      <c r="B314" s="3"/>
      <c r="C314" s="3"/>
      <c r="D314" s="2"/>
      <c r="E314" s="3"/>
      <c r="F314" s="2"/>
      <c r="G314" s="2"/>
      <c r="H314" s="2"/>
      <c r="I314" s="2"/>
      <c r="J314" s="2"/>
      <c r="K314" s="2"/>
      <c r="L314" s="2"/>
      <c r="M314" s="2"/>
      <c r="N314" s="2"/>
      <c r="O314" s="2"/>
      <c r="S314" s="2"/>
    </row>
    <row r="315" spans="1:19" ht="12.75">
      <c r="A315" s="2"/>
      <c r="B315" s="3"/>
      <c r="C315" s="3"/>
      <c r="D315" s="2"/>
      <c r="E315" s="3"/>
      <c r="F315" s="2"/>
      <c r="G315" s="2"/>
      <c r="H315" s="2"/>
      <c r="I315" s="2"/>
      <c r="J315" s="2"/>
      <c r="K315" s="2"/>
      <c r="L315" s="2"/>
      <c r="M315" s="2"/>
      <c r="N315" s="2"/>
      <c r="O315" s="2"/>
      <c r="S315" s="2"/>
    </row>
    <row r="316" spans="1:19" ht="12.75">
      <c r="A316" s="2"/>
      <c r="B316" s="3"/>
      <c r="C316" s="3"/>
      <c r="D316" s="2"/>
      <c r="E316" s="3"/>
      <c r="F316" s="2"/>
      <c r="G316" s="2"/>
      <c r="H316" s="2"/>
      <c r="I316" s="2"/>
      <c r="J316" s="2"/>
      <c r="K316" s="2"/>
      <c r="L316" s="2"/>
      <c r="M316" s="2"/>
      <c r="N316" s="2"/>
      <c r="O316" s="2"/>
      <c r="S316" s="2"/>
    </row>
    <row r="317" spans="1:19" ht="12.75">
      <c r="A317" s="2"/>
      <c r="B317" s="3"/>
      <c r="C317" s="3"/>
      <c r="D317" s="2"/>
      <c r="E317" s="3"/>
      <c r="F317" s="2"/>
      <c r="G317" s="2"/>
      <c r="H317" s="2"/>
      <c r="I317" s="2"/>
      <c r="J317" s="2"/>
      <c r="K317" s="2"/>
      <c r="L317" s="2"/>
      <c r="M317" s="2"/>
      <c r="N317" s="2"/>
      <c r="O317" s="2"/>
      <c r="S317" s="2"/>
    </row>
    <row r="318" spans="1:19" ht="12.75">
      <c r="A318" s="2"/>
      <c r="B318" s="3"/>
      <c r="C318" s="3"/>
      <c r="D318" s="2"/>
      <c r="E318" s="3"/>
      <c r="F318" s="2"/>
      <c r="G318" s="2"/>
      <c r="H318" s="2"/>
      <c r="I318" s="2"/>
      <c r="J318" s="2"/>
      <c r="K318" s="2"/>
      <c r="L318" s="2"/>
      <c r="M318" s="2"/>
      <c r="N318" s="2"/>
      <c r="O318" s="2"/>
      <c r="S318" s="2"/>
    </row>
    <row r="319" spans="1:19" ht="12.75">
      <c r="A319" s="2"/>
      <c r="B319" s="3"/>
      <c r="C319" s="3"/>
      <c r="D319" s="2"/>
      <c r="E319" s="3"/>
      <c r="F319" s="2"/>
      <c r="G319" s="2"/>
      <c r="H319" s="2"/>
      <c r="I319" s="2"/>
      <c r="J319" s="2"/>
      <c r="K319" s="2"/>
      <c r="L319" s="2"/>
      <c r="M319" s="2"/>
      <c r="N319" s="2"/>
      <c r="O319" s="2"/>
      <c r="S319" s="2"/>
    </row>
    <row r="320" spans="1:19" ht="12.75">
      <c r="A320" s="2"/>
      <c r="B320" s="3"/>
      <c r="C320" s="3"/>
      <c r="D320" s="2"/>
      <c r="E320" s="3"/>
      <c r="F320" s="2"/>
      <c r="G320" s="2"/>
      <c r="H320" s="2"/>
      <c r="I320" s="2"/>
      <c r="J320" s="2"/>
      <c r="K320" s="2"/>
      <c r="L320" s="2"/>
      <c r="M320" s="2"/>
      <c r="N320" s="2"/>
      <c r="O320" s="2"/>
      <c r="S320" s="2"/>
    </row>
    <row r="321" spans="1:19" ht="12.75">
      <c r="A321" s="2"/>
      <c r="B321" s="3"/>
      <c r="C321" s="3"/>
      <c r="D321" s="2"/>
      <c r="E321" s="3"/>
      <c r="F321" s="2"/>
      <c r="G321" s="2"/>
      <c r="H321" s="2"/>
      <c r="I321" s="2"/>
      <c r="J321" s="2"/>
      <c r="K321" s="2"/>
      <c r="L321" s="2"/>
      <c r="M321" s="2"/>
      <c r="N321" s="2"/>
      <c r="O321" s="2"/>
      <c r="S321" s="2"/>
    </row>
    <row r="322" spans="1:19" ht="12.75">
      <c r="A322" s="2"/>
      <c r="B322" s="3"/>
      <c r="C322" s="3"/>
      <c r="D322" s="2"/>
      <c r="E322" s="3"/>
      <c r="F322" s="2"/>
      <c r="G322" s="2"/>
      <c r="H322" s="2"/>
      <c r="I322" s="2"/>
      <c r="J322" s="2"/>
      <c r="K322" s="2"/>
      <c r="L322" s="2"/>
      <c r="M322" s="2"/>
      <c r="N322" s="2"/>
      <c r="O322" s="2"/>
      <c r="S322" s="2"/>
    </row>
    <row r="323" spans="1:19" ht="12.75">
      <c r="A323" s="2"/>
      <c r="B323" s="3"/>
      <c r="C323" s="3"/>
      <c r="D323" s="2"/>
      <c r="E323" s="3"/>
      <c r="F323" s="2"/>
      <c r="G323" s="2"/>
      <c r="H323" s="2"/>
      <c r="I323" s="2"/>
      <c r="J323" s="2"/>
      <c r="K323" s="2"/>
      <c r="L323" s="2"/>
      <c r="M323" s="2"/>
      <c r="N323" s="2"/>
      <c r="O323" s="2"/>
      <c r="S323" s="2"/>
    </row>
    <row r="324" spans="1:19" ht="12.75">
      <c r="A324" s="2"/>
      <c r="B324" s="3"/>
      <c r="C324" s="3"/>
      <c r="D324" s="2"/>
      <c r="E324" s="3"/>
      <c r="F324" s="2"/>
      <c r="G324" s="2"/>
      <c r="H324" s="2"/>
      <c r="I324" s="2"/>
      <c r="J324" s="2"/>
      <c r="K324" s="2"/>
      <c r="L324" s="2"/>
      <c r="M324" s="2"/>
      <c r="N324" s="2"/>
      <c r="O324" s="2"/>
      <c r="S324" s="2"/>
    </row>
    <row r="325" spans="1:19" ht="12.75">
      <c r="A325" s="2"/>
      <c r="B325" s="3"/>
      <c r="C325" s="3"/>
      <c r="D325" s="2"/>
      <c r="E325" s="3"/>
      <c r="F325" s="2"/>
      <c r="G325" s="2"/>
      <c r="H325" s="2"/>
      <c r="I325" s="2"/>
      <c r="J325" s="2"/>
      <c r="K325" s="2"/>
      <c r="L325" s="2"/>
      <c r="M325" s="2"/>
      <c r="N325" s="2"/>
      <c r="O325" s="2"/>
      <c r="S325" s="2"/>
    </row>
    <row r="326" spans="1:19" ht="12.75">
      <c r="A326" s="2"/>
      <c r="B326" s="3"/>
      <c r="C326" s="3"/>
      <c r="D326" s="2"/>
      <c r="E326" s="3"/>
      <c r="F326" s="2"/>
      <c r="G326" s="2"/>
      <c r="H326" s="2"/>
      <c r="I326" s="2"/>
      <c r="J326" s="2"/>
      <c r="K326" s="2"/>
      <c r="L326" s="2"/>
      <c r="M326" s="2"/>
      <c r="N326" s="2"/>
      <c r="O326" s="2"/>
      <c r="S326" s="2"/>
    </row>
    <row r="327" spans="1:19" ht="12.75">
      <c r="A327" s="2"/>
      <c r="B327" s="3"/>
      <c r="C327" s="3"/>
      <c r="D327" s="2"/>
      <c r="E327" s="3"/>
      <c r="F327" s="2"/>
      <c r="G327" s="2"/>
      <c r="H327" s="2"/>
      <c r="I327" s="2"/>
      <c r="J327" s="2"/>
      <c r="K327" s="2"/>
      <c r="L327" s="2"/>
      <c r="M327" s="2"/>
      <c r="N327" s="2"/>
      <c r="O327" s="2"/>
      <c r="S327" s="2"/>
    </row>
    <row r="328" spans="1:19" ht="12.75">
      <c r="A328" s="2"/>
      <c r="B328" s="3"/>
      <c r="C328" s="3"/>
      <c r="D328" s="2"/>
      <c r="E328" s="3"/>
      <c r="F328" s="2"/>
      <c r="G328" s="2"/>
      <c r="H328" s="2"/>
      <c r="I328" s="2"/>
      <c r="J328" s="2"/>
      <c r="K328" s="2"/>
      <c r="L328" s="2"/>
      <c r="M328" s="2"/>
      <c r="N328" s="2"/>
      <c r="O328" s="2"/>
      <c r="S328" s="2"/>
    </row>
  </sheetData>
  <sheetProtection/>
  <printOptions/>
  <pageMargins left="0.75" right="0.75" top="0.69" bottom="0.7" header="0.5" footer="0.5"/>
  <pageSetup horizontalDpi="600" verticalDpi="600" orientation="landscape" paperSize="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4"/>
  <sheetViews>
    <sheetView view="pageBreakPreview" zoomScale="60" zoomScaleNormal="88" zoomScalePageLayoutView="0" workbookViewId="0" topLeftCell="A1">
      <selection activeCell="L50" sqref="L50"/>
    </sheetView>
  </sheetViews>
  <sheetFormatPr defaultColWidth="9.140625" defaultRowHeight="12.75"/>
  <cols>
    <col min="1" max="1" width="16.140625" style="0" bestFit="1" customWidth="1"/>
    <col min="2" max="2" width="19.8515625" style="0" customWidth="1"/>
    <col min="3" max="3" width="5.57421875" style="0" bestFit="1" customWidth="1"/>
    <col min="4" max="4" width="5.28125" style="0" bestFit="1" customWidth="1"/>
    <col min="17" max="17" width="17.00390625" style="0" customWidth="1"/>
  </cols>
  <sheetData>
    <row r="1" spans="1:15" ht="12.75">
      <c r="A1" s="1" t="s">
        <v>1</v>
      </c>
      <c r="B1" s="1" t="s">
        <v>2</v>
      </c>
      <c r="C1" s="1" t="s">
        <v>3</v>
      </c>
      <c r="D1" s="1" t="s">
        <v>4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14</v>
      </c>
      <c r="N1" s="1" t="s">
        <v>15</v>
      </c>
      <c r="O1" s="1" t="s">
        <v>18</v>
      </c>
    </row>
    <row r="2" spans="1:17" ht="12.75">
      <c r="A2" s="3" t="s">
        <v>65</v>
      </c>
      <c r="B2" s="3" t="s">
        <v>66</v>
      </c>
      <c r="C2" s="2">
        <v>6</v>
      </c>
      <c r="D2" s="3" t="s">
        <v>24</v>
      </c>
      <c r="E2" s="2">
        <v>0</v>
      </c>
      <c r="F2" s="2">
        <v>0</v>
      </c>
      <c r="G2" s="2">
        <v>0</v>
      </c>
      <c r="H2" s="2" t="b">
        <v>0</v>
      </c>
      <c r="I2" s="2" t="b">
        <v>0</v>
      </c>
      <c r="J2" s="2" t="b">
        <v>0</v>
      </c>
      <c r="K2" s="2">
        <v>0</v>
      </c>
      <c r="L2" s="2">
        <v>0</v>
      </c>
      <c r="M2" s="2">
        <v>1568</v>
      </c>
      <c r="N2" s="2">
        <v>1568</v>
      </c>
      <c r="O2" s="2">
        <v>19</v>
      </c>
      <c r="P2" s="2"/>
      <c r="Q2" s="4"/>
    </row>
    <row r="3" spans="1:17" ht="12.75">
      <c r="A3" s="3" t="s">
        <v>72</v>
      </c>
      <c r="B3" s="3" t="s">
        <v>73</v>
      </c>
      <c r="C3" s="2">
        <v>6</v>
      </c>
      <c r="D3" s="3" t="s">
        <v>24</v>
      </c>
      <c r="E3" s="2">
        <v>0</v>
      </c>
      <c r="F3" s="2">
        <v>0</v>
      </c>
      <c r="G3" s="2">
        <v>0</v>
      </c>
      <c r="H3" s="2" t="b">
        <v>0</v>
      </c>
      <c r="I3" s="2" t="b">
        <v>0</v>
      </c>
      <c r="J3" s="2" t="b">
        <v>0</v>
      </c>
      <c r="K3" s="2">
        <v>0</v>
      </c>
      <c r="L3" s="2">
        <v>0</v>
      </c>
      <c r="M3" s="2">
        <v>1568</v>
      </c>
      <c r="N3" s="2">
        <v>1568</v>
      </c>
      <c r="O3" s="2">
        <v>19</v>
      </c>
      <c r="P3" s="2"/>
      <c r="Q3" s="4"/>
    </row>
    <row r="4" spans="1:17" ht="12.75">
      <c r="A4" s="3" t="s">
        <v>61</v>
      </c>
      <c r="B4" s="3" t="s">
        <v>62</v>
      </c>
      <c r="C4" s="2">
        <v>6</v>
      </c>
      <c r="D4" s="3" t="s">
        <v>24</v>
      </c>
      <c r="E4" s="2">
        <v>0</v>
      </c>
      <c r="F4" s="2">
        <v>0</v>
      </c>
      <c r="G4" s="2">
        <v>0</v>
      </c>
      <c r="H4" s="2" t="b">
        <v>0</v>
      </c>
      <c r="I4" s="2" t="b">
        <v>0</v>
      </c>
      <c r="J4" s="2" t="b">
        <v>0</v>
      </c>
      <c r="K4" s="2">
        <v>0</v>
      </c>
      <c r="L4" s="2">
        <v>0</v>
      </c>
      <c r="M4" s="2">
        <v>1568</v>
      </c>
      <c r="N4" s="2">
        <v>1568</v>
      </c>
      <c r="O4" s="2">
        <v>19</v>
      </c>
      <c r="P4" s="2"/>
      <c r="Q4" s="4"/>
    </row>
    <row r="5" spans="1:17" ht="12.75">
      <c r="A5" s="3" t="s">
        <v>74</v>
      </c>
      <c r="B5" s="3" t="s">
        <v>75</v>
      </c>
      <c r="C5" s="2">
        <v>5</v>
      </c>
      <c r="D5" s="3" t="s">
        <v>24</v>
      </c>
      <c r="E5" s="2">
        <v>0</v>
      </c>
      <c r="F5" s="2">
        <v>0</v>
      </c>
      <c r="G5" s="2">
        <v>0</v>
      </c>
      <c r="H5" s="2" t="b">
        <v>0</v>
      </c>
      <c r="I5" s="2" t="b">
        <v>0</v>
      </c>
      <c r="J5" s="2" t="b">
        <v>0</v>
      </c>
      <c r="K5" s="2">
        <v>0</v>
      </c>
      <c r="L5" s="2">
        <v>0</v>
      </c>
      <c r="M5" s="2">
        <v>1411</v>
      </c>
      <c r="N5" s="2">
        <v>1411</v>
      </c>
      <c r="O5" s="2">
        <v>19</v>
      </c>
      <c r="P5" s="2"/>
      <c r="Q5" s="4"/>
    </row>
    <row r="6" spans="1:17" ht="12.75">
      <c r="A6" s="3" t="s">
        <v>69</v>
      </c>
      <c r="B6" s="3" t="s">
        <v>70</v>
      </c>
      <c r="C6" s="2">
        <v>4</v>
      </c>
      <c r="D6" s="3" t="s">
        <v>24</v>
      </c>
      <c r="E6" s="2">
        <v>0</v>
      </c>
      <c r="F6" s="2">
        <v>0</v>
      </c>
      <c r="G6" s="2">
        <v>0</v>
      </c>
      <c r="H6" s="2" t="b">
        <v>0</v>
      </c>
      <c r="I6" s="2" t="b">
        <v>0</v>
      </c>
      <c r="J6" s="2" t="b">
        <v>0</v>
      </c>
      <c r="K6" s="2">
        <v>0</v>
      </c>
      <c r="L6" s="2">
        <v>0</v>
      </c>
      <c r="M6" s="2">
        <v>1255</v>
      </c>
      <c r="N6" s="2">
        <v>1255</v>
      </c>
      <c r="O6" s="2">
        <v>19</v>
      </c>
      <c r="P6" s="2"/>
      <c r="Q6" s="4"/>
    </row>
    <row r="7" spans="1:17" ht="12.75">
      <c r="A7" s="3" t="s">
        <v>89</v>
      </c>
      <c r="B7" s="3" t="s">
        <v>90</v>
      </c>
      <c r="C7" s="2">
        <v>5</v>
      </c>
      <c r="D7" s="3" t="s">
        <v>24</v>
      </c>
      <c r="E7" s="2">
        <v>0</v>
      </c>
      <c r="F7" s="2">
        <v>0</v>
      </c>
      <c r="G7" s="2">
        <v>0</v>
      </c>
      <c r="H7" s="2" t="b">
        <v>0</v>
      </c>
      <c r="I7" s="2" t="b">
        <v>1</v>
      </c>
      <c r="J7" s="2" t="b">
        <v>0</v>
      </c>
      <c r="K7" s="2">
        <v>0</v>
      </c>
      <c r="L7" s="2">
        <v>900</v>
      </c>
      <c r="M7" s="2">
        <v>1411</v>
      </c>
      <c r="N7" s="2">
        <v>1411</v>
      </c>
      <c r="O7" s="2">
        <v>19</v>
      </c>
      <c r="P7" s="2"/>
      <c r="Q7" s="4"/>
    </row>
    <row r="8" spans="1:17" ht="12.75">
      <c r="A8" s="3" t="s">
        <v>59</v>
      </c>
      <c r="B8" s="3" t="s">
        <v>60</v>
      </c>
      <c r="C8" s="2">
        <v>5</v>
      </c>
      <c r="D8" s="3" t="s">
        <v>24</v>
      </c>
      <c r="E8" s="2">
        <v>0</v>
      </c>
      <c r="F8" s="2">
        <v>0</v>
      </c>
      <c r="G8" s="2">
        <v>0</v>
      </c>
      <c r="H8" s="2" t="b">
        <v>0</v>
      </c>
      <c r="I8" s="2" t="b">
        <v>0</v>
      </c>
      <c r="J8" s="2" t="b">
        <v>0</v>
      </c>
      <c r="K8" s="2">
        <v>0</v>
      </c>
      <c r="L8" s="2">
        <v>0</v>
      </c>
      <c r="M8" s="2">
        <v>1411</v>
      </c>
      <c r="N8" s="2">
        <v>1411</v>
      </c>
      <c r="O8" s="2">
        <v>19</v>
      </c>
      <c r="P8" s="2"/>
      <c r="Q8" s="4"/>
    </row>
    <row r="9" spans="1:17" ht="12.75">
      <c r="A9" s="3" t="s">
        <v>67</v>
      </c>
      <c r="B9" s="3" t="s">
        <v>68</v>
      </c>
      <c r="C9" s="2">
        <v>4</v>
      </c>
      <c r="D9" s="3" t="s">
        <v>24</v>
      </c>
      <c r="E9" s="2">
        <v>0</v>
      </c>
      <c r="F9" s="2">
        <v>0</v>
      </c>
      <c r="G9" s="2">
        <v>0</v>
      </c>
      <c r="H9" s="2" t="b">
        <v>0</v>
      </c>
      <c r="I9" s="2" t="b">
        <v>0</v>
      </c>
      <c r="J9" s="2" t="b">
        <v>0</v>
      </c>
      <c r="K9" s="2">
        <v>0</v>
      </c>
      <c r="L9" s="2">
        <v>0</v>
      </c>
      <c r="M9" s="2">
        <v>1255</v>
      </c>
      <c r="N9" s="2">
        <v>1255</v>
      </c>
      <c r="O9" s="2">
        <v>19</v>
      </c>
      <c r="P9" s="2"/>
      <c r="Q9" s="4"/>
    </row>
    <row r="10" spans="1:17" ht="12.75">
      <c r="A10" s="3" t="s">
        <v>71</v>
      </c>
      <c r="B10" s="3" t="s">
        <v>68</v>
      </c>
      <c r="C10" s="2">
        <v>4</v>
      </c>
      <c r="D10" s="3" t="s">
        <v>24</v>
      </c>
      <c r="E10" s="2">
        <v>0</v>
      </c>
      <c r="F10" s="2">
        <v>0</v>
      </c>
      <c r="G10" s="2">
        <v>0</v>
      </c>
      <c r="H10" s="2" t="b">
        <v>0</v>
      </c>
      <c r="I10" s="2" t="b">
        <v>0</v>
      </c>
      <c r="J10" s="2" t="b">
        <v>0</v>
      </c>
      <c r="K10" s="2">
        <v>0</v>
      </c>
      <c r="L10" s="2">
        <v>0</v>
      </c>
      <c r="M10" s="2">
        <v>1255</v>
      </c>
      <c r="N10" s="2">
        <v>1255</v>
      </c>
      <c r="O10" s="2">
        <v>19</v>
      </c>
      <c r="P10" s="2"/>
      <c r="Q10" s="4"/>
    </row>
    <row r="11" spans="1:17" ht="12.75">
      <c r="A11" s="3" t="s">
        <v>63</v>
      </c>
      <c r="B11" s="3" t="s">
        <v>64</v>
      </c>
      <c r="C11" s="2">
        <v>3</v>
      </c>
      <c r="D11" s="3" t="s">
        <v>24</v>
      </c>
      <c r="E11" s="2">
        <v>0</v>
      </c>
      <c r="F11" s="2">
        <v>0</v>
      </c>
      <c r="G11" s="2">
        <v>0</v>
      </c>
      <c r="H11" s="2" t="b">
        <v>0</v>
      </c>
      <c r="I11" s="2" t="b">
        <v>1</v>
      </c>
      <c r="J11" s="2" t="b">
        <v>0</v>
      </c>
      <c r="K11" s="2">
        <v>0</v>
      </c>
      <c r="L11" s="2">
        <v>700</v>
      </c>
      <c r="M11" s="2">
        <v>1098</v>
      </c>
      <c r="N11" s="2">
        <v>1098</v>
      </c>
      <c r="O11" s="2">
        <v>19</v>
      </c>
      <c r="P11" s="2"/>
      <c r="Q11" s="4"/>
    </row>
    <row r="12" spans="1:17" ht="12.75">
      <c r="A12" s="3"/>
      <c r="B12" s="3"/>
      <c r="C12" s="2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>
        <f>SUM(N2:N11)</f>
        <v>13800</v>
      </c>
      <c r="Q12" s="5" t="s">
        <v>178</v>
      </c>
    </row>
    <row r="13" spans="1:17" ht="12.75">
      <c r="A13" s="3"/>
      <c r="B13" s="3"/>
      <c r="C13" s="2"/>
      <c r="D13" s="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4"/>
    </row>
    <row r="14" spans="1:17" ht="12.75">
      <c r="A14" s="3" t="s">
        <v>19</v>
      </c>
      <c r="B14" s="3" t="s">
        <v>20</v>
      </c>
      <c r="C14" s="2">
        <v>5</v>
      </c>
      <c r="D14" s="3" t="s">
        <v>21</v>
      </c>
      <c r="E14" s="2">
        <v>0</v>
      </c>
      <c r="F14" s="2">
        <v>0</v>
      </c>
      <c r="G14" s="2">
        <v>0</v>
      </c>
      <c r="H14" s="2" t="b">
        <v>0</v>
      </c>
      <c r="I14" s="2" t="b">
        <v>0</v>
      </c>
      <c r="J14" s="2" t="b">
        <v>0</v>
      </c>
      <c r="K14" s="2">
        <v>0</v>
      </c>
      <c r="L14" s="2">
        <v>0</v>
      </c>
      <c r="M14" s="2">
        <v>1712</v>
      </c>
      <c r="N14" s="2">
        <v>1712</v>
      </c>
      <c r="O14" s="2">
        <v>19</v>
      </c>
      <c r="P14" s="2"/>
      <c r="Q14" s="4"/>
    </row>
    <row r="15" spans="1:17" ht="12.75">
      <c r="A15" s="3" t="s">
        <v>50</v>
      </c>
      <c r="B15" s="3" t="s">
        <v>51</v>
      </c>
      <c r="C15" s="2">
        <v>5</v>
      </c>
      <c r="D15" s="3" t="s">
        <v>21</v>
      </c>
      <c r="E15" s="2">
        <v>0</v>
      </c>
      <c r="F15" s="2">
        <v>0</v>
      </c>
      <c r="G15" s="2">
        <v>0</v>
      </c>
      <c r="H15" s="2" t="b">
        <v>0</v>
      </c>
      <c r="I15" s="2" t="b">
        <v>0</v>
      </c>
      <c r="J15" s="2" t="b">
        <v>0</v>
      </c>
      <c r="K15" s="2">
        <v>0</v>
      </c>
      <c r="L15" s="2">
        <v>0</v>
      </c>
      <c r="M15" s="2">
        <v>1712</v>
      </c>
      <c r="N15" s="2">
        <v>1712</v>
      </c>
      <c r="O15" s="2">
        <v>19</v>
      </c>
      <c r="P15" s="2"/>
      <c r="Q15" s="4"/>
    </row>
    <row r="16" spans="1:17" ht="12.75">
      <c r="A16" s="3" t="s">
        <v>76</v>
      </c>
      <c r="B16" s="3" t="s">
        <v>77</v>
      </c>
      <c r="C16" s="2">
        <v>5</v>
      </c>
      <c r="D16" s="3" t="s">
        <v>21</v>
      </c>
      <c r="E16" s="2">
        <v>0</v>
      </c>
      <c r="F16" s="2">
        <v>0</v>
      </c>
      <c r="G16" s="2">
        <v>0</v>
      </c>
      <c r="H16" s="2" t="b">
        <v>0</v>
      </c>
      <c r="I16" s="2" t="b">
        <v>0</v>
      </c>
      <c r="J16" s="2" t="b">
        <v>0</v>
      </c>
      <c r="K16" s="2">
        <v>0</v>
      </c>
      <c r="L16" s="2">
        <v>0</v>
      </c>
      <c r="M16" s="2">
        <v>1712</v>
      </c>
      <c r="N16" s="2">
        <v>1712</v>
      </c>
      <c r="O16" s="2">
        <v>19</v>
      </c>
      <c r="P16" s="2"/>
      <c r="Q16" s="4"/>
    </row>
    <row r="17" spans="1:17" ht="12.75">
      <c r="A17" s="3" t="s">
        <v>54</v>
      </c>
      <c r="B17" s="3" t="s">
        <v>55</v>
      </c>
      <c r="C17" s="2">
        <v>4</v>
      </c>
      <c r="D17" s="3" t="s">
        <v>21</v>
      </c>
      <c r="E17" s="2">
        <v>0</v>
      </c>
      <c r="F17" s="2">
        <v>0</v>
      </c>
      <c r="G17" s="2">
        <v>0</v>
      </c>
      <c r="H17" s="2" t="b">
        <v>0</v>
      </c>
      <c r="I17" s="2" t="b">
        <v>0</v>
      </c>
      <c r="J17" s="2" t="b">
        <v>0</v>
      </c>
      <c r="K17" s="2">
        <v>0</v>
      </c>
      <c r="L17" s="2">
        <v>0</v>
      </c>
      <c r="M17" s="2">
        <v>1522</v>
      </c>
      <c r="N17" s="2">
        <v>1522</v>
      </c>
      <c r="O17" s="2">
        <v>19</v>
      </c>
      <c r="P17" s="2"/>
      <c r="Q17" s="4"/>
    </row>
    <row r="18" spans="1:17" ht="12.75">
      <c r="A18" s="3" t="s">
        <v>57</v>
      </c>
      <c r="B18" s="3" t="s">
        <v>58</v>
      </c>
      <c r="C18" s="2">
        <v>6</v>
      </c>
      <c r="D18" s="3" t="s">
        <v>21</v>
      </c>
      <c r="E18" s="2">
        <v>0</v>
      </c>
      <c r="F18" s="2">
        <v>0</v>
      </c>
      <c r="G18" s="2">
        <v>0</v>
      </c>
      <c r="H18" s="2" t="b">
        <v>0</v>
      </c>
      <c r="I18" s="2" t="b">
        <v>0</v>
      </c>
      <c r="J18" s="2" t="b">
        <v>0</v>
      </c>
      <c r="K18" s="2">
        <v>0</v>
      </c>
      <c r="L18" s="2">
        <v>0</v>
      </c>
      <c r="M18" s="2">
        <v>1903</v>
      </c>
      <c r="N18" s="2">
        <v>1903</v>
      </c>
      <c r="O18" s="2">
        <v>19</v>
      </c>
      <c r="P18" s="2"/>
      <c r="Q18" s="4"/>
    </row>
    <row r="19" spans="1:17" ht="12.75">
      <c r="A19" s="3" t="s">
        <v>87</v>
      </c>
      <c r="B19" s="3" t="s">
        <v>58</v>
      </c>
      <c r="C19" s="2">
        <v>6</v>
      </c>
      <c r="D19" s="3" t="s">
        <v>21</v>
      </c>
      <c r="E19" s="2">
        <v>0</v>
      </c>
      <c r="F19" s="2">
        <v>0</v>
      </c>
      <c r="G19" s="2">
        <v>0</v>
      </c>
      <c r="H19" s="2" t="b">
        <v>0</v>
      </c>
      <c r="I19" s="2" t="b">
        <v>0</v>
      </c>
      <c r="J19" s="2" t="b">
        <v>0</v>
      </c>
      <c r="K19" s="2">
        <v>0</v>
      </c>
      <c r="L19" s="2">
        <v>0</v>
      </c>
      <c r="M19" s="2">
        <v>1903</v>
      </c>
      <c r="N19" s="2">
        <v>1903</v>
      </c>
      <c r="O19" s="2">
        <v>19</v>
      </c>
      <c r="P19" s="2"/>
      <c r="Q19" s="4"/>
    </row>
    <row r="20" spans="1:17" ht="12.75">
      <c r="A20" s="3" t="s">
        <v>80</v>
      </c>
      <c r="B20" s="3" t="s">
        <v>81</v>
      </c>
      <c r="C20" s="2">
        <v>6</v>
      </c>
      <c r="D20" s="3" t="s">
        <v>21</v>
      </c>
      <c r="E20" s="2">
        <v>0</v>
      </c>
      <c r="F20" s="2">
        <v>0</v>
      </c>
      <c r="G20" s="2">
        <v>0</v>
      </c>
      <c r="H20" s="2" t="b">
        <v>0</v>
      </c>
      <c r="I20" s="2" t="b">
        <v>0</v>
      </c>
      <c r="J20" s="2" t="b">
        <v>0</v>
      </c>
      <c r="K20" s="2">
        <v>0</v>
      </c>
      <c r="L20" s="2">
        <v>0</v>
      </c>
      <c r="M20" s="2">
        <v>1903</v>
      </c>
      <c r="N20" s="2">
        <v>1903</v>
      </c>
      <c r="O20" s="2">
        <v>19</v>
      </c>
      <c r="P20" s="2"/>
      <c r="Q20" s="4"/>
    </row>
    <row r="21" spans="1:17" ht="12.75">
      <c r="A21" s="3" t="s">
        <v>46</v>
      </c>
      <c r="B21" s="3" t="s">
        <v>47</v>
      </c>
      <c r="C21" s="2">
        <v>3</v>
      </c>
      <c r="D21" s="3" t="s">
        <v>21</v>
      </c>
      <c r="E21" s="2">
        <v>0</v>
      </c>
      <c r="F21" s="2">
        <v>0</v>
      </c>
      <c r="G21" s="2">
        <v>0</v>
      </c>
      <c r="H21" s="2" t="b">
        <v>0</v>
      </c>
      <c r="I21" s="2" t="b">
        <v>0</v>
      </c>
      <c r="J21" s="2" t="b">
        <v>0</v>
      </c>
      <c r="K21" s="2">
        <v>0</v>
      </c>
      <c r="L21" s="2">
        <v>0</v>
      </c>
      <c r="M21" s="2">
        <v>1332</v>
      </c>
      <c r="N21" s="2">
        <v>1332</v>
      </c>
      <c r="O21" s="2">
        <v>19</v>
      </c>
      <c r="P21" s="2">
        <f>SUM(N14:N21)</f>
        <v>13699</v>
      </c>
      <c r="Q21" s="4" t="s">
        <v>179</v>
      </c>
    </row>
    <row r="22" spans="1:17" ht="12.75">
      <c r="A22" s="3"/>
      <c r="B22" s="3"/>
      <c r="C22" s="2"/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4"/>
    </row>
    <row r="23" spans="1:17" ht="12.75">
      <c r="A23" s="3"/>
      <c r="B23" s="3"/>
      <c r="C23" s="2"/>
      <c r="D23" s="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>
        <f>P12-P21</f>
        <v>101</v>
      </c>
      <c r="Q23" s="4" t="s">
        <v>124</v>
      </c>
    </row>
    <row r="24" spans="1:15" ht="12.75">
      <c r="A24" s="3" t="s">
        <v>36</v>
      </c>
      <c r="B24" s="3" t="s">
        <v>37</v>
      </c>
      <c r="C24" s="2">
        <v>5</v>
      </c>
      <c r="D24" s="3" t="s">
        <v>24</v>
      </c>
      <c r="E24" s="2">
        <v>0</v>
      </c>
      <c r="F24" s="2">
        <v>0</v>
      </c>
      <c r="G24" s="2">
        <v>0</v>
      </c>
      <c r="H24" s="2" t="b">
        <v>0</v>
      </c>
      <c r="I24" s="2" t="b">
        <v>1</v>
      </c>
      <c r="J24" s="2" t="b">
        <v>0</v>
      </c>
      <c r="K24" s="2">
        <v>0</v>
      </c>
      <c r="L24" s="2">
        <v>900</v>
      </c>
      <c r="M24" s="2">
        <v>1428</v>
      </c>
      <c r="N24" s="2">
        <v>1428</v>
      </c>
      <c r="O24" s="2">
        <v>20</v>
      </c>
    </row>
    <row r="25" spans="1:15" ht="12.75">
      <c r="A25" s="3" t="s">
        <v>30</v>
      </c>
      <c r="B25" s="3" t="s">
        <v>27</v>
      </c>
      <c r="C25" s="2">
        <v>3</v>
      </c>
      <c r="D25" s="3" t="s">
        <v>24</v>
      </c>
      <c r="E25" s="2">
        <v>0</v>
      </c>
      <c r="F25" s="2">
        <v>0</v>
      </c>
      <c r="G25" s="2">
        <v>0</v>
      </c>
      <c r="H25" s="2" t="b">
        <v>0</v>
      </c>
      <c r="I25" s="2" t="b">
        <v>1</v>
      </c>
      <c r="J25" s="2" t="b">
        <v>0</v>
      </c>
      <c r="K25" s="2">
        <v>0</v>
      </c>
      <c r="L25" s="2">
        <v>700</v>
      </c>
      <c r="M25" s="2">
        <v>1110</v>
      </c>
      <c r="N25" s="2">
        <v>1110</v>
      </c>
      <c r="O25" s="2">
        <v>20</v>
      </c>
    </row>
    <row r="26" spans="1:17" ht="12.75">
      <c r="A26" s="3" t="s">
        <v>25</v>
      </c>
      <c r="B26" s="3" t="s">
        <v>23</v>
      </c>
      <c r="C26" s="2">
        <v>6</v>
      </c>
      <c r="D26" s="3" t="s">
        <v>24</v>
      </c>
      <c r="E26" s="2">
        <v>0</v>
      </c>
      <c r="F26" s="2">
        <v>0</v>
      </c>
      <c r="G26" s="2">
        <v>0</v>
      </c>
      <c r="H26" s="2" t="b">
        <v>0</v>
      </c>
      <c r="I26" s="2" t="b">
        <v>0</v>
      </c>
      <c r="J26" s="2" t="b">
        <v>0</v>
      </c>
      <c r="K26" s="2">
        <v>0</v>
      </c>
      <c r="L26" s="2">
        <v>0</v>
      </c>
      <c r="M26" s="2">
        <v>1586</v>
      </c>
      <c r="N26" s="2">
        <v>1586</v>
      </c>
      <c r="O26" s="2">
        <v>20</v>
      </c>
      <c r="P26" s="2"/>
      <c r="Q26" s="4"/>
    </row>
    <row r="27" spans="1:17" ht="12.75">
      <c r="A27" s="3" t="s">
        <v>22</v>
      </c>
      <c r="B27" s="3" t="s">
        <v>23</v>
      </c>
      <c r="C27" s="2">
        <v>6</v>
      </c>
      <c r="D27" s="3" t="s">
        <v>24</v>
      </c>
      <c r="E27" s="2">
        <v>0</v>
      </c>
      <c r="F27" s="2">
        <v>0</v>
      </c>
      <c r="G27" s="2">
        <v>0</v>
      </c>
      <c r="H27" s="2" t="b">
        <v>0</v>
      </c>
      <c r="I27" s="2" t="b">
        <v>0</v>
      </c>
      <c r="J27" s="2" t="b">
        <v>0</v>
      </c>
      <c r="K27" s="2">
        <v>0</v>
      </c>
      <c r="L27" s="2">
        <v>0</v>
      </c>
      <c r="M27" s="2">
        <v>1586</v>
      </c>
      <c r="N27" s="2">
        <v>1586</v>
      </c>
      <c r="O27" s="2">
        <v>20</v>
      </c>
      <c r="P27" s="2"/>
      <c r="Q27" s="4"/>
    </row>
    <row r="28" spans="1:17" ht="12.75">
      <c r="A28" s="3" t="s">
        <v>34</v>
      </c>
      <c r="B28" s="3" t="s">
        <v>35</v>
      </c>
      <c r="C28" s="2">
        <v>6</v>
      </c>
      <c r="D28" s="3" t="s">
        <v>24</v>
      </c>
      <c r="E28" s="2">
        <v>0</v>
      </c>
      <c r="F28" s="2">
        <v>0</v>
      </c>
      <c r="G28" s="2">
        <v>0</v>
      </c>
      <c r="H28" s="2" t="b">
        <v>0</v>
      </c>
      <c r="I28" s="2" t="b">
        <v>0</v>
      </c>
      <c r="J28" s="2" t="b">
        <v>0</v>
      </c>
      <c r="K28" s="2">
        <v>0</v>
      </c>
      <c r="L28" s="2">
        <v>0</v>
      </c>
      <c r="M28" s="2">
        <v>1586</v>
      </c>
      <c r="N28" s="2">
        <v>1586</v>
      </c>
      <c r="O28" s="2">
        <v>20</v>
      </c>
      <c r="P28" s="2"/>
      <c r="Q28" s="4"/>
    </row>
    <row r="29" spans="1:17" ht="12.75">
      <c r="A29" s="3" t="s">
        <v>32</v>
      </c>
      <c r="B29" s="3" t="s">
        <v>33</v>
      </c>
      <c r="C29" s="2">
        <v>5</v>
      </c>
      <c r="D29" s="3" t="s">
        <v>24</v>
      </c>
      <c r="E29" s="2">
        <v>0</v>
      </c>
      <c r="F29" s="2">
        <v>0</v>
      </c>
      <c r="G29" s="2">
        <v>0</v>
      </c>
      <c r="H29" s="2" t="b">
        <v>0</v>
      </c>
      <c r="I29" s="2" t="b">
        <v>0</v>
      </c>
      <c r="J29" s="2" t="b">
        <v>0</v>
      </c>
      <c r="K29" s="2">
        <v>0</v>
      </c>
      <c r="L29" s="2">
        <v>0</v>
      </c>
      <c r="M29" s="2">
        <v>1428</v>
      </c>
      <c r="N29" s="2">
        <v>1428</v>
      </c>
      <c r="O29" s="2">
        <v>20</v>
      </c>
      <c r="P29" s="2"/>
      <c r="Q29" s="4"/>
    </row>
    <row r="30" spans="1:17" ht="12.75">
      <c r="A30" s="3" t="s">
        <v>40</v>
      </c>
      <c r="B30" s="3" t="s">
        <v>41</v>
      </c>
      <c r="C30" s="2">
        <v>5</v>
      </c>
      <c r="D30" s="3" t="s">
        <v>24</v>
      </c>
      <c r="E30" s="2">
        <v>0</v>
      </c>
      <c r="F30" s="2">
        <v>0</v>
      </c>
      <c r="G30" s="2">
        <v>0</v>
      </c>
      <c r="H30" s="2" t="b">
        <v>0</v>
      </c>
      <c r="I30" s="2" t="b">
        <v>0</v>
      </c>
      <c r="J30" s="2" t="b">
        <v>0</v>
      </c>
      <c r="K30" s="2">
        <v>0</v>
      </c>
      <c r="L30" s="2">
        <v>0</v>
      </c>
      <c r="M30" s="2">
        <v>1428</v>
      </c>
      <c r="N30" s="2">
        <v>1428</v>
      </c>
      <c r="O30" s="2">
        <v>20</v>
      </c>
      <c r="P30" s="2"/>
      <c r="Q30" s="4"/>
    </row>
    <row r="31" spans="1:17" ht="12.75">
      <c r="A31" s="3" t="s">
        <v>38</v>
      </c>
      <c r="B31" s="3" t="s">
        <v>39</v>
      </c>
      <c r="C31" s="2">
        <v>4</v>
      </c>
      <c r="D31" s="3" t="s">
        <v>24</v>
      </c>
      <c r="E31" s="2">
        <v>0</v>
      </c>
      <c r="F31" s="2">
        <v>0</v>
      </c>
      <c r="G31" s="2">
        <v>0</v>
      </c>
      <c r="H31" s="2" t="b">
        <v>0</v>
      </c>
      <c r="I31" s="2" t="b">
        <v>0</v>
      </c>
      <c r="J31" s="2" t="b">
        <v>0</v>
      </c>
      <c r="K31" s="2">
        <v>0</v>
      </c>
      <c r="L31" s="2">
        <v>0</v>
      </c>
      <c r="M31" s="2">
        <v>1269</v>
      </c>
      <c r="N31" s="2">
        <v>1269</v>
      </c>
      <c r="O31" s="2">
        <v>20</v>
      </c>
      <c r="P31" s="2"/>
      <c r="Q31" s="4"/>
    </row>
    <row r="32" spans="1:17" ht="12.75">
      <c r="A32" s="3" t="s">
        <v>26</v>
      </c>
      <c r="B32" s="3" t="s">
        <v>27</v>
      </c>
      <c r="C32" s="2">
        <v>3</v>
      </c>
      <c r="D32" s="3" t="s">
        <v>24</v>
      </c>
      <c r="E32" s="2">
        <v>0</v>
      </c>
      <c r="F32" s="2">
        <v>0</v>
      </c>
      <c r="G32" s="2">
        <v>0</v>
      </c>
      <c r="H32" s="2" t="b">
        <v>0</v>
      </c>
      <c r="I32" s="2" t="b">
        <v>0</v>
      </c>
      <c r="J32" s="2" t="b">
        <v>0</v>
      </c>
      <c r="K32" s="2">
        <v>0</v>
      </c>
      <c r="L32" s="2">
        <v>0</v>
      </c>
      <c r="M32" s="2">
        <v>1110</v>
      </c>
      <c r="N32" s="2">
        <v>1110</v>
      </c>
      <c r="O32" s="2">
        <v>20</v>
      </c>
      <c r="P32" s="2"/>
      <c r="Q32" s="4"/>
    </row>
    <row r="33" spans="1:17" ht="12.75">
      <c r="A33" s="3" t="s">
        <v>93</v>
      </c>
      <c r="B33" s="3" t="s">
        <v>94</v>
      </c>
      <c r="C33" s="2">
        <v>4</v>
      </c>
      <c r="D33" s="3" t="s">
        <v>24</v>
      </c>
      <c r="E33" s="2">
        <v>0</v>
      </c>
      <c r="F33" s="2">
        <v>0</v>
      </c>
      <c r="G33" s="2">
        <v>0</v>
      </c>
      <c r="H33" s="2" t="b">
        <v>0</v>
      </c>
      <c r="I33" s="2" t="b">
        <v>0</v>
      </c>
      <c r="J33" s="2" t="b">
        <v>0</v>
      </c>
      <c r="K33" s="2">
        <v>0</v>
      </c>
      <c r="L33" s="2">
        <v>0</v>
      </c>
      <c r="M33" s="2">
        <v>1269</v>
      </c>
      <c r="N33" s="2">
        <v>1269</v>
      </c>
      <c r="O33" s="2">
        <v>20</v>
      </c>
      <c r="P33" s="2">
        <f>SUM(N24:N34)</f>
        <v>13800</v>
      </c>
      <c r="Q33" s="5" t="s">
        <v>178</v>
      </c>
    </row>
    <row r="34" spans="1:17" ht="12.75">
      <c r="A34" s="3"/>
      <c r="B34" s="3"/>
      <c r="C34" s="2"/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4"/>
    </row>
    <row r="35" spans="1:17" ht="12.75">
      <c r="A35" s="3"/>
      <c r="B35" s="3"/>
      <c r="C35" s="2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4"/>
    </row>
    <row r="36" spans="1:17" ht="12.75">
      <c r="A36" s="3" t="s">
        <v>56</v>
      </c>
      <c r="B36" s="3" t="s">
        <v>101</v>
      </c>
      <c r="C36" s="2">
        <v>2</v>
      </c>
      <c r="D36" s="3" t="s">
        <v>21</v>
      </c>
      <c r="E36" s="2">
        <v>0</v>
      </c>
      <c r="F36" s="2">
        <v>0</v>
      </c>
      <c r="G36" s="2">
        <v>0</v>
      </c>
      <c r="H36" s="2" t="b">
        <v>0</v>
      </c>
      <c r="I36" s="2" t="b">
        <v>1</v>
      </c>
      <c r="J36" s="2" t="b">
        <v>0</v>
      </c>
      <c r="K36" s="2">
        <v>0</v>
      </c>
      <c r="L36" s="2">
        <v>600</v>
      </c>
      <c r="M36" s="2">
        <v>535</v>
      </c>
      <c r="N36" s="2">
        <v>535</v>
      </c>
      <c r="O36" s="2">
        <v>20</v>
      </c>
      <c r="P36" s="2"/>
      <c r="Q36" s="4"/>
    </row>
    <row r="37" spans="1:17" ht="12.75">
      <c r="A37" s="3" t="s">
        <v>82</v>
      </c>
      <c r="B37" s="3" t="s">
        <v>58</v>
      </c>
      <c r="C37" s="2">
        <v>6</v>
      </c>
      <c r="D37" s="3" t="s">
        <v>21</v>
      </c>
      <c r="E37" s="2">
        <v>0</v>
      </c>
      <c r="F37" s="2">
        <v>0</v>
      </c>
      <c r="G37" s="2">
        <v>0</v>
      </c>
      <c r="H37" s="2" t="b">
        <v>0</v>
      </c>
      <c r="I37" s="2" t="b">
        <v>0</v>
      </c>
      <c r="J37" s="2" t="b">
        <v>0</v>
      </c>
      <c r="K37" s="2">
        <v>0</v>
      </c>
      <c r="L37" s="2">
        <v>0</v>
      </c>
      <c r="M37" s="2">
        <v>891</v>
      </c>
      <c r="N37" s="2">
        <v>891</v>
      </c>
      <c r="O37" s="2">
        <v>20</v>
      </c>
      <c r="P37" s="2"/>
      <c r="Q37" s="4"/>
    </row>
    <row r="38" spans="1:17" ht="14.25" customHeight="1">
      <c r="A38" s="3" t="s">
        <v>52</v>
      </c>
      <c r="B38" s="3" t="s">
        <v>53</v>
      </c>
      <c r="C38" s="2">
        <v>4</v>
      </c>
      <c r="D38" s="3" t="s">
        <v>21</v>
      </c>
      <c r="E38" s="2">
        <v>0</v>
      </c>
      <c r="F38" s="2">
        <v>0</v>
      </c>
      <c r="G38" s="2">
        <v>0</v>
      </c>
      <c r="H38" s="2" t="b">
        <v>0</v>
      </c>
      <c r="I38" s="2" t="b">
        <v>0</v>
      </c>
      <c r="J38" s="2" t="b">
        <v>0</v>
      </c>
      <c r="K38" s="2">
        <v>0</v>
      </c>
      <c r="L38" s="2">
        <v>0</v>
      </c>
      <c r="M38" s="2">
        <v>713</v>
      </c>
      <c r="N38" s="2">
        <v>713</v>
      </c>
      <c r="O38" s="2">
        <v>20</v>
      </c>
      <c r="P38" s="2"/>
      <c r="Q38" s="4"/>
    </row>
    <row r="39" spans="1:17" ht="14.25" customHeight="1">
      <c r="A39" s="3" t="s">
        <v>52</v>
      </c>
      <c r="B39" s="3" t="s">
        <v>102</v>
      </c>
      <c r="C39" s="2">
        <v>2</v>
      </c>
      <c r="D39" s="3" t="s">
        <v>21</v>
      </c>
      <c r="E39" s="2">
        <v>0</v>
      </c>
      <c r="F39" s="2">
        <v>0</v>
      </c>
      <c r="G39" s="2">
        <v>0</v>
      </c>
      <c r="H39" s="2" t="b">
        <v>0</v>
      </c>
      <c r="I39" s="2" t="b">
        <v>1</v>
      </c>
      <c r="J39" s="2" t="b">
        <v>0</v>
      </c>
      <c r="K39" s="2">
        <v>0</v>
      </c>
      <c r="L39" s="2">
        <v>600</v>
      </c>
      <c r="M39" s="2">
        <v>0</v>
      </c>
      <c r="N39" s="2">
        <v>0</v>
      </c>
      <c r="O39" s="2">
        <v>20</v>
      </c>
      <c r="P39" s="2"/>
      <c r="Q39" s="4"/>
    </row>
    <row r="40" spans="1:17" ht="14.25" customHeight="1">
      <c r="A40" s="3" t="s">
        <v>78</v>
      </c>
      <c r="B40" s="3" t="s">
        <v>79</v>
      </c>
      <c r="C40" s="2">
        <v>4</v>
      </c>
      <c r="D40" s="3" t="s">
        <v>21</v>
      </c>
      <c r="E40" s="2">
        <v>0</v>
      </c>
      <c r="F40" s="2">
        <v>0</v>
      </c>
      <c r="G40" s="2">
        <v>0</v>
      </c>
      <c r="H40" s="2" t="b">
        <v>0</v>
      </c>
      <c r="I40" s="2" t="b">
        <v>0</v>
      </c>
      <c r="J40" s="2" t="b">
        <v>0</v>
      </c>
      <c r="K40" s="2">
        <v>0</v>
      </c>
      <c r="L40" s="2">
        <v>0</v>
      </c>
      <c r="M40" s="2">
        <v>713</v>
      </c>
      <c r="N40" s="2">
        <v>713</v>
      </c>
      <c r="O40" s="2">
        <v>20</v>
      </c>
      <c r="P40" s="2"/>
      <c r="Q40" s="4"/>
    </row>
    <row r="41" spans="1:17" ht="12.75">
      <c r="A41" s="3" t="s">
        <v>48</v>
      </c>
      <c r="B41" s="3" t="s">
        <v>49</v>
      </c>
      <c r="C41" s="2">
        <v>4</v>
      </c>
      <c r="D41" s="3" t="s">
        <v>21</v>
      </c>
      <c r="E41" s="2">
        <v>0</v>
      </c>
      <c r="F41" s="2">
        <v>0</v>
      </c>
      <c r="G41" s="2">
        <v>0</v>
      </c>
      <c r="H41" s="2" t="b">
        <v>0</v>
      </c>
      <c r="I41" s="2" t="b">
        <v>0</v>
      </c>
      <c r="J41" s="2" t="b">
        <v>0</v>
      </c>
      <c r="K41" s="2">
        <v>0</v>
      </c>
      <c r="L41" s="2">
        <v>0</v>
      </c>
      <c r="M41" s="2">
        <v>713</v>
      </c>
      <c r="N41" s="2">
        <v>713</v>
      </c>
      <c r="O41" s="2">
        <v>20</v>
      </c>
      <c r="P41" s="2"/>
      <c r="Q41" s="4"/>
    </row>
    <row r="42" spans="1:17" ht="12.75">
      <c r="A42" s="3" t="s">
        <v>42</v>
      </c>
      <c r="B42" s="3" t="s">
        <v>43</v>
      </c>
      <c r="C42" s="2">
        <v>6</v>
      </c>
      <c r="D42" s="3" t="s">
        <v>21</v>
      </c>
      <c r="E42" s="2">
        <v>0</v>
      </c>
      <c r="F42" s="2">
        <v>0</v>
      </c>
      <c r="G42" s="2">
        <v>0</v>
      </c>
      <c r="H42" s="2" t="b">
        <v>0</v>
      </c>
      <c r="I42" s="2" t="b">
        <v>1</v>
      </c>
      <c r="J42" s="2" t="b">
        <v>0</v>
      </c>
      <c r="K42" s="2">
        <v>0</v>
      </c>
      <c r="L42" s="2">
        <v>1000</v>
      </c>
      <c r="M42" s="2">
        <v>891</v>
      </c>
      <c r="N42" s="2">
        <v>891</v>
      </c>
      <c r="O42" s="2">
        <v>20</v>
      </c>
      <c r="P42" s="2"/>
      <c r="Q42" s="4"/>
    </row>
    <row r="43" spans="1:17" ht="12.75">
      <c r="A43" s="3" t="s">
        <v>88</v>
      </c>
      <c r="B43" s="3" t="s">
        <v>58</v>
      </c>
      <c r="C43" s="2">
        <v>6</v>
      </c>
      <c r="D43" s="3" t="s">
        <v>21</v>
      </c>
      <c r="E43" s="2">
        <v>0</v>
      </c>
      <c r="F43" s="2">
        <v>0</v>
      </c>
      <c r="G43" s="2">
        <v>0</v>
      </c>
      <c r="H43" s="2" t="b">
        <v>0</v>
      </c>
      <c r="I43" s="2" t="b">
        <v>0</v>
      </c>
      <c r="J43" s="2" t="b">
        <v>0</v>
      </c>
      <c r="K43" s="2">
        <v>0</v>
      </c>
      <c r="L43" s="2">
        <v>0</v>
      </c>
      <c r="M43" s="2">
        <v>891</v>
      </c>
      <c r="N43" s="2">
        <v>891</v>
      </c>
      <c r="O43" s="2">
        <v>20</v>
      </c>
      <c r="P43" s="2"/>
      <c r="Q43" s="4"/>
    </row>
    <row r="44" spans="1:17" ht="12.75">
      <c r="A44" s="3" t="s">
        <v>86</v>
      </c>
      <c r="B44" s="3" t="s">
        <v>77</v>
      </c>
      <c r="C44" s="2">
        <v>5</v>
      </c>
      <c r="D44" s="3" t="s">
        <v>21</v>
      </c>
      <c r="E44" s="2">
        <v>0</v>
      </c>
      <c r="F44" s="2">
        <v>0</v>
      </c>
      <c r="G44" s="2">
        <v>0</v>
      </c>
      <c r="H44" s="2" t="b">
        <v>0</v>
      </c>
      <c r="I44" s="2" t="b">
        <v>0</v>
      </c>
      <c r="J44" s="2" t="b">
        <v>0</v>
      </c>
      <c r="K44" s="2">
        <v>0</v>
      </c>
      <c r="L44" s="2">
        <v>0</v>
      </c>
      <c r="M44" s="2">
        <v>802</v>
      </c>
      <c r="N44" s="2">
        <v>802</v>
      </c>
      <c r="O44" s="2">
        <v>20</v>
      </c>
      <c r="P44" s="2">
        <f>SUM(N36:N46)</f>
        <v>6951</v>
      </c>
      <c r="Q44" s="4" t="s">
        <v>179</v>
      </c>
    </row>
    <row r="45" spans="1:17" ht="12.75">
      <c r="A45" s="3" t="s">
        <v>83</v>
      </c>
      <c r="B45" s="3" t="s">
        <v>77</v>
      </c>
      <c r="C45" s="2">
        <v>5</v>
      </c>
      <c r="D45" s="3" t="s">
        <v>21</v>
      </c>
      <c r="E45" s="2">
        <v>0</v>
      </c>
      <c r="F45" s="2">
        <v>0</v>
      </c>
      <c r="G45" s="2">
        <v>0</v>
      </c>
      <c r="H45" s="2" t="b">
        <v>0</v>
      </c>
      <c r="I45" s="2" t="b">
        <v>0</v>
      </c>
      <c r="J45" s="2" t="b">
        <v>0</v>
      </c>
      <c r="K45" s="2">
        <v>0</v>
      </c>
      <c r="L45" s="2">
        <v>0</v>
      </c>
      <c r="M45" s="2">
        <v>802</v>
      </c>
      <c r="N45" s="2">
        <v>802</v>
      </c>
      <c r="O45" s="2">
        <v>20</v>
      </c>
      <c r="P45" s="2"/>
      <c r="Q45" s="4"/>
    </row>
    <row r="46" spans="16:17" ht="12.75">
      <c r="P46" s="2">
        <f>P33-P44</f>
        <v>6849</v>
      </c>
      <c r="Q46" s="4" t="s">
        <v>135</v>
      </c>
    </row>
    <row r="51" ht="12.75">
      <c r="L51" t="s">
        <v>192</v>
      </c>
    </row>
    <row r="52" spans="12:13" ht="12.75">
      <c r="L52" t="s">
        <v>139</v>
      </c>
      <c r="M52">
        <f>'MONDAY AM'!P53+'MONDAY PM'!P53+'TUE AM'!P53+'TUE PM'!P54+'WEND NIGHT'!P27+'THURS AM'!P53+'THURS PM'!P54</f>
        <v>112254</v>
      </c>
    </row>
    <row r="53" spans="12:17" ht="12.75">
      <c r="L53" t="s">
        <v>138</v>
      </c>
      <c r="M53">
        <f>'MONDAY AM'!P54+'MONDAY PM'!P54+'TUE AM'!P54+'TUE PM'!P53+'WEND NIGHT'!P26+'THURS AM'!P54+'THURS PM'!P53</f>
        <v>160730</v>
      </c>
      <c r="P53">
        <f>P12+P33</f>
        <v>27600</v>
      </c>
      <c r="Q53" t="s">
        <v>126</v>
      </c>
    </row>
    <row r="54" spans="12:17" ht="12.75">
      <c r="L54" t="s">
        <v>131</v>
      </c>
      <c r="M54">
        <f>M53-M52</f>
        <v>48476</v>
      </c>
      <c r="P54">
        <f>P21+P44</f>
        <v>20650</v>
      </c>
      <c r="Q54" t="s">
        <v>127</v>
      </c>
    </row>
  </sheetData>
  <sheetProtection/>
  <printOptions/>
  <pageMargins left="0.75" right="0.75" top="0.69" bottom="1" header="0.5" footer="0.5"/>
  <pageSetup horizontalDpi="600" verticalDpi="600" orientation="landscape" paperSize="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54"/>
  <sheetViews>
    <sheetView view="pageBreakPreview" zoomScale="6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6.140625" style="0" bestFit="1" customWidth="1"/>
    <col min="2" max="2" width="19.140625" style="0" customWidth="1"/>
    <col min="3" max="3" width="5.421875" style="0" bestFit="1" customWidth="1"/>
    <col min="4" max="4" width="5.28125" style="0" bestFit="1" customWidth="1"/>
    <col min="5" max="5" width="6.00390625" style="0" bestFit="1" customWidth="1"/>
    <col min="6" max="6" width="5.7109375" style="0" bestFit="1" customWidth="1"/>
    <col min="7" max="7" width="5.140625" style="0" customWidth="1"/>
    <col min="17" max="17" width="17.00390625" style="0" customWidth="1"/>
  </cols>
  <sheetData>
    <row r="1" spans="1:18" ht="12.75">
      <c r="A1" s="1" t="s">
        <v>1</v>
      </c>
      <c r="B1" s="1" t="s">
        <v>2</v>
      </c>
      <c r="C1" s="1" t="s">
        <v>3</v>
      </c>
      <c r="D1" s="1" t="s">
        <v>4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14</v>
      </c>
      <c r="N1" s="1" t="s">
        <v>15</v>
      </c>
      <c r="O1" s="1" t="s">
        <v>18</v>
      </c>
      <c r="R1" s="12" t="s">
        <v>173</v>
      </c>
    </row>
    <row r="2" spans="1:18" ht="12.75">
      <c r="A2" s="3" t="s">
        <v>59</v>
      </c>
      <c r="B2" s="3" t="s">
        <v>60</v>
      </c>
      <c r="C2" s="2">
        <v>5.5</v>
      </c>
      <c r="D2" s="3" t="s">
        <v>24</v>
      </c>
      <c r="E2" s="2">
        <v>15</v>
      </c>
      <c r="F2" s="2">
        <v>6</v>
      </c>
      <c r="G2" s="2">
        <v>4</v>
      </c>
      <c r="H2" s="2" t="b">
        <v>1</v>
      </c>
      <c r="I2" s="2" t="b">
        <v>0</v>
      </c>
      <c r="J2" s="2" t="b">
        <v>0</v>
      </c>
      <c r="K2" s="2">
        <v>0</v>
      </c>
      <c r="L2" s="2">
        <v>1450</v>
      </c>
      <c r="M2" s="2">
        <v>446</v>
      </c>
      <c r="N2" s="2">
        <v>446</v>
      </c>
      <c r="O2" s="2">
        <v>21</v>
      </c>
      <c r="P2" s="2"/>
      <c r="Q2" s="4"/>
      <c r="R2" s="2">
        <f>(C2-1)</f>
        <v>4.5</v>
      </c>
    </row>
    <row r="3" spans="1:18" ht="12.75">
      <c r="A3" s="3" t="s">
        <v>67</v>
      </c>
      <c r="B3" s="3" t="s">
        <v>68</v>
      </c>
      <c r="C3" s="2">
        <v>4</v>
      </c>
      <c r="D3" s="3" t="s">
        <v>24</v>
      </c>
      <c r="E3" s="2">
        <v>5</v>
      </c>
      <c r="F3" s="2">
        <v>4</v>
      </c>
      <c r="G3" s="2">
        <v>2</v>
      </c>
      <c r="H3" s="2" t="b">
        <v>0</v>
      </c>
      <c r="I3" s="2" t="b">
        <v>0</v>
      </c>
      <c r="J3" s="2" t="b">
        <v>0</v>
      </c>
      <c r="K3" s="2">
        <v>100</v>
      </c>
      <c r="L3" s="2">
        <v>300</v>
      </c>
      <c r="M3" s="2">
        <v>793</v>
      </c>
      <c r="N3" s="2">
        <v>793</v>
      </c>
      <c r="O3" s="2">
        <v>21</v>
      </c>
      <c r="P3" s="2"/>
      <c r="Q3" s="4"/>
      <c r="R3" s="2">
        <f aca="true" t="shared" si="0" ref="R3:R8">(C3-1)*2</f>
        <v>6</v>
      </c>
    </row>
    <row r="4" spans="1:18" ht="12.75">
      <c r="A4" s="3" t="s">
        <v>65</v>
      </c>
      <c r="B4" s="3" t="s">
        <v>66</v>
      </c>
      <c r="C4" s="2">
        <v>6</v>
      </c>
      <c r="D4" s="3" t="s">
        <v>24</v>
      </c>
      <c r="E4" s="2">
        <v>124</v>
      </c>
      <c r="F4" s="2">
        <v>29</v>
      </c>
      <c r="G4" s="2">
        <v>14</v>
      </c>
      <c r="H4" s="2" t="b">
        <v>0</v>
      </c>
      <c r="I4" s="2" t="b">
        <v>1</v>
      </c>
      <c r="J4" s="2" t="b">
        <v>0</v>
      </c>
      <c r="K4" s="2">
        <v>0</v>
      </c>
      <c r="L4" s="2">
        <v>4040</v>
      </c>
      <c r="M4" s="2">
        <v>991</v>
      </c>
      <c r="N4" s="2">
        <v>991</v>
      </c>
      <c r="O4" s="2">
        <v>21</v>
      </c>
      <c r="P4" s="2"/>
      <c r="Q4" s="4"/>
      <c r="R4" s="2">
        <f>(C4-1)*2</f>
        <v>10</v>
      </c>
    </row>
    <row r="5" spans="1:18" ht="12.75">
      <c r="A5" s="3" t="s">
        <v>71</v>
      </c>
      <c r="B5" s="3" t="s">
        <v>68</v>
      </c>
      <c r="C5" s="2">
        <v>4</v>
      </c>
      <c r="D5" s="3" t="s">
        <v>24</v>
      </c>
      <c r="E5" s="2">
        <v>7</v>
      </c>
      <c r="F5" s="2">
        <v>5</v>
      </c>
      <c r="G5" s="2">
        <v>2</v>
      </c>
      <c r="H5" s="2" t="b">
        <v>0</v>
      </c>
      <c r="I5" s="2" t="b">
        <v>0</v>
      </c>
      <c r="J5" s="2" t="b">
        <v>0</v>
      </c>
      <c r="K5" s="2">
        <v>0</v>
      </c>
      <c r="L5" s="2">
        <v>370</v>
      </c>
      <c r="M5" s="2">
        <v>793</v>
      </c>
      <c r="N5" s="2">
        <v>793</v>
      </c>
      <c r="O5" s="2">
        <v>21</v>
      </c>
      <c r="P5" s="2"/>
      <c r="Q5" s="4"/>
      <c r="R5" s="2">
        <f t="shared" si="0"/>
        <v>6</v>
      </c>
    </row>
    <row r="6" spans="1:18" ht="12.75">
      <c r="A6" s="3" t="s">
        <v>74</v>
      </c>
      <c r="B6" s="3" t="s">
        <v>75</v>
      </c>
      <c r="C6" s="2">
        <v>5.5</v>
      </c>
      <c r="D6" s="3" t="s">
        <v>24</v>
      </c>
      <c r="E6" s="2">
        <v>66</v>
      </c>
      <c r="F6" s="2">
        <v>14</v>
      </c>
      <c r="G6" s="2">
        <v>12</v>
      </c>
      <c r="H6" s="2" t="b">
        <v>0</v>
      </c>
      <c r="I6" s="2" t="b">
        <v>0</v>
      </c>
      <c r="J6" s="2" t="b">
        <v>0</v>
      </c>
      <c r="K6" s="2">
        <v>0</v>
      </c>
      <c r="L6" s="2">
        <v>1660</v>
      </c>
      <c r="M6" s="2">
        <v>892</v>
      </c>
      <c r="N6" s="2">
        <v>892</v>
      </c>
      <c r="O6" s="2">
        <v>21</v>
      </c>
      <c r="P6" s="2"/>
      <c r="Q6" s="4"/>
      <c r="R6" s="2">
        <f t="shared" si="0"/>
        <v>9</v>
      </c>
    </row>
    <row r="7" spans="1:18" ht="12.75">
      <c r="A7" s="3" t="s">
        <v>72</v>
      </c>
      <c r="B7" s="3" t="s">
        <v>73</v>
      </c>
      <c r="C7" s="2">
        <v>6</v>
      </c>
      <c r="D7" s="3" t="s">
        <v>24</v>
      </c>
      <c r="E7" s="2">
        <v>97</v>
      </c>
      <c r="F7" s="2">
        <v>15</v>
      </c>
      <c r="G7" s="2">
        <v>5</v>
      </c>
      <c r="H7" s="2" t="b">
        <v>0</v>
      </c>
      <c r="I7" s="2" t="b">
        <v>0</v>
      </c>
      <c r="J7" s="2" t="b">
        <v>0</v>
      </c>
      <c r="K7" s="2">
        <v>0</v>
      </c>
      <c r="L7" s="2">
        <v>1845</v>
      </c>
      <c r="M7" s="2">
        <v>991</v>
      </c>
      <c r="N7" s="2">
        <v>991</v>
      </c>
      <c r="O7" s="2">
        <v>21</v>
      </c>
      <c r="P7" s="2"/>
      <c r="Q7" s="4"/>
      <c r="R7" s="2">
        <f>(C7-1)*2</f>
        <v>10</v>
      </c>
    </row>
    <row r="8" spans="1:18" ht="12.75">
      <c r="A8" s="3" t="s">
        <v>89</v>
      </c>
      <c r="B8" s="3" t="s">
        <v>90</v>
      </c>
      <c r="C8" s="2">
        <v>5.5</v>
      </c>
      <c r="D8" s="3" t="s">
        <v>24</v>
      </c>
      <c r="E8" s="2">
        <v>43</v>
      </c>
      <c r="F8" s="2">
        <v>14</v>
      </c>
      <c r="G8" s="2">
        <v>9</v>
      </c>
      <c r="H8" s="2" t="b">
        <v>0</v>
      </c>
      <c r="I8" s="2" t="b">
        <v>0</v>
      </c>
      <c r="J8" s="2" t="b">
        <v>0</v>
      </c>
      <c r="K8" s="2">
        <v>0</v>
      </c>
      <c r="L8" s="2">
        <v>1355</v>
      </c>
      <c r="M8" s="2">
        <v>892</v>
      </c>
      <c r="N8" s="2">
        <v>892</v>
      </c>
      <c r="O8" s="2">
        <v>21</v>
      </c>
      <c r="P8" s="2"/>
      <c r="Q8" s="4"/>
      <c r="R8" s="2">
        <f t="shared" si="0"/>
        <v>9</v>
      </c>
    </row>
    <row r="9" spans="1:18" ht="12.75">
      <c r="A9" s="3" t="s">
        <v>69</v>
      </c>
      <c r="B9" s="3" t="s">
        <v>70</v>
      </c>
      <c r="C9" s="2">
        <v>4</v>
      </c>
      <c r="D9" s="3" t="s">
        <v>24</v>
      </c>
      <c r="E9" s="2">
        <v>6</v>
      </c>
      <c r="F9" s="2">
        <v>8</v>
      </c>
      <c r="G9" s="2">
        <v>0</v>
      </c>
      <c r="H9" s="2" t="b">
        <v>1</v>
      </c>
      <c r="I9" s="2" t="b">
        <v>0</v>
      </c>
      <c r="J9" s="2" t="b">
        <v>0</v>
      </c>
      <c r="K9" s="2">
        <v>0</v>
      </c>
      <c r="L9" s="2">
        <v>1260</v>
      </c>
      <c r="M9" s="2">
        <v>396</v>
      </c>
      <c r="N9" s="2">
        <v>396</v>
      </c>
      <c r="O9" s="2">
        <v>21</v>
      </c>
      <c r="P9" s="2"/>
      <c r="Q9" s="4"/>
      <c r="R9" s="2">
        <f>(C9-1)</f>
        <v>3</v>
      </c>
    </row>
    <row r="10" spans="1:18" ht="12.75">
      <c r="A10" s="3" t="s">
        <v>61</v>
      </c>
      <c r="B10" s="3" t="s">
        <v>62</v>
      </c>
      <c r="C10" s="2">
        <v>6</v>
      </c>
      <c r="D10" s="3" t="s">
        <v>24</v>
      </c>
      <c r="E10" s="2">
        <v>64</v>
      </c>
      <c r="F10" s="2">
        <v>8</v>
      </c>
      <c r="G10" s="2">
        <v>0</v>
      </c>
      <c r="H10" s="2" t="b">
        <v>0</v>
      </c>
      <c r="I10" s="2" t="b">
        <v>0</v>
      </c>
      <c r="J10" s="2" t="b">
        <v>0</v>
      </c>
      <c r="K10" s="2">
        <v>0</v>
      </c>
      <c r="L10" s="2">
        <v>1040</v>
      </c>
      <c r="M10" s="2">
        <v>991</v>
      </c>
      <c r="N10" s="2">
        <v>991</v>
      </c>
      <c r="O10" s="2">
        <v>21</v>
      </c>
      <c r="P10" s="2"/>
      <c r="Q10" s="4"/>
      <c r="R10" s="2">
        <f>(C10-1)*2</f>
        <v>10</v>
      </c>
    </row>
    <row r="11" spans="1:17" ht="12.75">
      <c r="A11" s="3"/>
      <c r="B11" s="3"/>
      <c r="C11" s="2"/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4"/>
    </row>
    <row r="12" spans="1:18" ht="12.75">
      <c r="A12" s="3"/>
      <c r="B12" s="3"/>
      <c r="C12" s="2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>
        <f>SUM(K2:L10)</f>
        <v>13420</v>
      </c>
      <c r="Q12" s="5" t="s">
        <v>122</v>
      </c>
      <c r="R12" s="12" t="s">
        <v>173</v>
      </c>
    </row>
    <row r="13" spans="1:18" ht="12.75">
      <c r="A13" s="3" t="s">
        <v>83</v>
      </c>
      <c r="B13" s="3" t="s">
        <v>77</v>
      </c>
      <c r="C13" s="2">
        <v>5</v>
      </c>
      <c r="D13" s="3" t="s">
        <v>21</v>
      </c>
      <c r="E13" s="2">
        <v>18</v>
      </c>
      <c r="F13" s="2">
        <v>11</v>
      </c>
      <c r="G13" s="2">
        <v>3</v>
      </c>
      <c r="H13" s="2" t="b">
        <v>0</v>
      </c>
      <c r="I13" s="2" t="b">
        <v>0</v>
      </c>
      <c r="J13" s="2" t="b">
        <v>0</v>
      </c>
      <c r="K13" s="2">
        <v>0</v>
      </c>
      <c r="L13" s="2">
        <v>805</v>
      </c>
      <c r="M13" s="2">
        <v>1642</v>
      </c>
      <c r="N13" s="2">
        <v>1642</v>
      </c>
      <c r="O13" s="2">
        <v>21</v>
      </c>
      <c r="P13" s="2"/>
      <c r="Q13" s="4"/>
      <c r="R13" s="2">
        <f>(C13-1)*2</f>
        <v>8</v>
      </c>
    </row>
    <row r="14" spans="1:18" ht="12.75">
      <c r="A14" s="3" t="s">
        <v>48</v>
      </c>
      <c r="B14" s="3" t="s">
        <v>49</v>
      </c>
      <c r="C14" s="2">
        <v>4</v>
      </c>
      <c r="D14" s="3" t="s">
        <v>21</v>
      </c>
      <c r="E14" s="2">
        <v>5</v>
      </c>
      <c r="F14" s="2">
        <v>0</v>
      </c>
      <c r="G14" s="2">
        <v>0</v>
      </c>
      <c r="H14" s="2" t="b">
        <v>0</v>
      </c>
      <c r="I14" s="2" t="b">
        <v>0</v>
      </c>
      <c r="J14" s="2" t="b">
        <v>0</v>
      </c>
      <c r="K14" s="2">
        <v>0</v>
      </c>
      <c r="L14" s="2">
        <v>50</v>
      </c>
      <c r="M14" s="2">
        <v>1460</v>
      </c>
      <c r="N14" s="2">
        <v>1460</v>
      </c>
      <c r="O14" s="2">
        <v>21</v>
      </c>
      <c r="P14" s="2"/>
      <c r="Q14" s="4"/>
      <c r="R14" s="2">
        <f aca="true" t="shared" si="1" ref="R14:R20">(C14-1)*2</f>
        <v>6</v>
      </c>
    </row>
    <row r="15" spans="1:18" ht="26.25">
      <c r="A15" s="3" t="s">
        <v>52</v>
      </c>
      <c r="B15" s="3" t="s">
        <v>53</v>
      </c>
      <c r="C15" s="2">
        <v>4</v>
      </c>
      <c r="D15" s="3" t="s">
        <v>21</v>
      </c>
      <c r="E15" s="2">
        <v>18</v>
      </c>
      <c r="F15" s="2">
        <v>33</v>
      </c>
      <c r="G15" s="2">
        <v>8</v>
      </c>
      <c r="H15" s="2" t="b">
        <v>0</v>
      </c>
      <c r="I15" s="2" t="b">
        <v>0</v>
      </c>
      <c r="J15" s="2" t="b">
        <v>0</v>
      </c>
      <c r="K15" s="2">
        <v>0</v>
      </c>
      <c r="L15" s="2">
        <v>2030</v>
      </c>
      <c r="M15" s="2">
        <v>1460</v>
      </c>
      <c r="N15" s="2">
        <v>1460</v>
      </c>
      <c r="O15" s="2">
        <v>21</v>
      </c>
      <c r="P15" s="2"/>
      <c r="Q15" s="4"/>
      <c r="R15" s="2">
        <f>(C15-1)*2</f>
        <v>6</v>
      </c>
    </row>
    <row r="16" spans="1:18" ht="12.75">
      <c r="A16" s="3" t="s">
        <v>42</v>
      </c>
      <c r="B16" s="3" t="s">
        <v>43</v>
      </c>
      <c r="C16" s="2">
        <v>6.5</v>
      </c>
      <c r="D16" s="3" t="s">
        <v>21</v>
      </c>
      <c r="E16" s="2">
        <v>34</v>
      </c>
      <c r="F16" s="2">
        <v>1</v>
      </c>
      <c r="G16" s="2">
        <v>1</v>
      </c>
      <c r="H16" s="2" t="b">
        <v>0</v>
      </c>
      <c r="I16" s="2" t="b">
        <v>0</v>
      </c>
      <c r="J16" s="2" t="b">
        <v>0</v>
      </c>
      <c r="K16" s="2">
        <v>0</v>
      </c>
      <c r="L16" s="2">
        <v>415</v>
      </c>
      <c r="M16" s="2">
        <v>1825</v>
      </c>
      <c r="N16" s="2">
        <v>1825</v>
      </c>
      <c r="O16" s="2">
        <v>21</v>
      </c>
      <c r="P16" s="2"/>
      <c r="Q16" s="4"/>
      <c r="R16" s="2">
        <f t="shared" si="1"/>
        <v>11</v>
      </c>
    </row>
    <row r="17" spans="1:18" ht="12.75">
      <c r="A17" s="3" t="s">
        <v>86</v>
      </c>
      <c r="B17" s="3" t="s">
        <v>77</v>
      </c>
      <c r="C17" s="2">
        <v>5</v>
      </c>
      <c r="D17" s="3" t="s">
        <v>21</v>
      </c>
      <c r="E17" s="2">
        <v>4</v>
      </c>
      <c r="F17" s="2">
        <v>0</v>
      </c>
      <c r="G17" s="2">
        <v>0</v>
      </c>
      <c r="H17" s="2" t="b">
        <v>0</v>
      </c>
      <c r="I17" s="2" t="b">
        <v>0</v>
      </c>
      <c r="J17" s="2" t="b">
        <v>0</v>
      </c>
      <c r="K17" s="2">
        <v>0</v>
      </c>
      <c r="L17" s="2">
        <v>40</v>
      </c>
      <c r="M17" s="2">
        <v>1642</v>
      </c>
      <c r="N17" s="2">
        <v>1642</v>
      </c>
      <c r="O17" s="2">
        <v>21</v>
      </c>
      <c r="P17" s="2"/>
      <c r="Q17" s="4"/>
      <c r="R17" s="2">
        <f t="shared" si="1"/>
        <v>8</v>
      </c>
    </row>
    <row r="18" spans="1:18" ht="12.75">
      <c r="A18" s="3" t="s">
        <v>56</v>
      </c>
      <c r="B18" s="3" t="s">
        <v>45</v>
      </c>
      <c r="C18" s="2">
        <v>5.5</v>
      </c>
      <c r="D18" s="3" t="s">
        <v>21</v>
      </c>
      <c r="E18" s="2">
        <v>63</v>
      </c>
      <c r="F18" s="2">
        <v>13</v>
      </c>
      <c r="G18" s="2">
        <v>11</v>
      </c>
      <c r="H18" s="2" t="b">
        <v>0</v>
      </c>
      <c r="I18" s="2" t="b">
        <v>0</v>
      </c>
      <c r="J18" s="2" t="b">
        <v>0</v>
      </c>
      <c r="K18" s="2">
        <v>0</v>
      </c>
      <c r="L18" s="2">
        <v>1555</v>
      </c>
      <c r="M18" s="2">
        <v>1642</v>
      </c>
      <c r="N18" s="2">
        <v>1642</v>
      </c>
      <c r="O18" s="2">
        <v>21</v>
      </c>
      <c r="P18" s="2"/>
      <c r="Q18" s="4"/>
      <c r="R18" s="2">
        <f>(C18-1)*2</f>
        <v>9</v>
      </c>
    </row>
    <row r="19" spans="1:18" ht="12.75">
      <c r="A19" s="3" t="s">
        <v>82</v>
      </c>
      <c r="B19" s="3" t="s">
        <v>58</v>
      </c>
      <c r="C19" s="2">
        <v>6</v>
      </c>
      <c r="D19" s="3" t="s">
        <v>21</v>
      </c>
      <c r="E19" s="2">
        <v>55</v>
      </c>
      <c r="F19" s="2">
        <v>21</v>
      </c>
      <c r="G19" s="2">
        <v>8</v>
      </c>
      <c r="H19" s="2" t="b">
        <v>0</v>
      </c>
      <c r="I19" s="2" t="b">
        <v>0</v>
      </c>
      <c r="J19" s="2" t="b">
        <v>0</v>
      </c>
      <c r="K19" s="2">
        <v>0</v>
      </c>
      <c r="L19" s="2">
        <v>1800</v>
      </c>
      <c r="M19" s="2">
        <v>1825</v>
      </c>
      <c r="N19" s="2">
        <v>1825</v>
      </c>
      <c r="O19" s="2">
        <v>21</v>
      </c>
      <c r="P19" s="2">
        <f>SUM(K13:L20)</f>
        <v>8030</v>
      </c>
      <c r="Q19" s="4" t="s">
        <v>123</v>
      </c>
      <c r="R19" s="2">
        <f t="shared" si="1"/>
        <v>10</v>
      </c>
    </row>
    <row r="20" spans="1:18" ht="12.75">
      <c r="A20" s="3" t="s">
        <v>88</v>
      </c>
      <c r="B20" s="3" t="s">
        <v>58</v>
      </c>
      <c r="C20" s="2">
        <v>6</v>
      </c>
      <c r="D20" s="3" t="s">
        <v>21</v>
      </c>
      <c r="E20" s="2">
        <v>26</v>
      </c>
      <c r="F20" s="2">
        <v>19</v>
      </c>
      <c r="G20" s="2">
        <v>5</v>
      </c>
      <c r="H20" s="2" t="b">
        <v>0</v>
      </c>
      <c r="I20" s="2" t="b">
        <v>0</v>
      </c>
      <c r="J20" s="2" t="b">
        <v>0</v>
      </c>
      <c r="K20" s="2">
        <v>0</v>
      </c>
      <c r="L20" s="2">
        <v>1335</v>
      </c>
      <c r="M20" s="2">
        <v>1825</v>
      </c>
      <c r="N20" s="2">
        <v>1825</v>
      </c>
      <c r="O20" s="2">
        <v>21</v>
      </c>
      <c r="P20" s="2"/>
      <c r="Q20" s="4"/>
      <c r="R20" s="2">
        <f t="shared" si="1"/>
        <v>10</v>
      </c>
    </row>
    <row r="21" spans="2:18" ht="12.75">
      <c r="B21" s="3"/>
      <c r="C21" s="2"/>
      <c r="D21" s="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>
        <f>P12-P19</f>
        <v>5390</v>
      </c>
      <c r="Q21" s="4" t="s">
        <v>125</v>
      </c>
      <c r="R21" s="2"/>
    </row>
    <row r="22" spans="1:18" ht="12.75">
      <c r="A22" s="3"/>
      <c r="B22" s="3"/>
      <c r="C22" s="2"/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4"/>
      <c r="R22" s="12" t="s">
        <v>173</v>
      </c>
    </row>
    <row r="23" spans="1:18" ht="12.75">
      <c r="A23" s="3" t="s">
        <v>34</v>
      </c>
      <c r="B23" s="3" t="s">
        <v>35</v>
      </c>
      <c r="C23" s="2">
        <v>6</v>
      </c>
      <c r="D23" s="3" t="s">
        <v>24</v>
      </c>
      <c r="E23" s="2">
        <v>20</v>
      </c>
      <c r="F23" s="2">
        <v>2</v>
      </c>
      <c r="G23" s="2">
        <v>0</v>
      </c>
      <c r="H23" s="2" t="b">
        <v>1</v>
      </c>
      <c r="I23" s="2" t="b">
        <v>0</v>
      </c>
      <c r="J23" s="2" t="b">
        <v>0</v>
      </c>
      <c r="K23" s="2">
        <v>0</v>
      </c>
      <c r="L23" s="2">
        <v>1300</v>
      </c>
      <c r="M23" s="2">
        <v>932</v>
      </c>
      <c r="N23" s="2">
        <v>932</v>
      </c>
      <c r="O23" s="2">
        <v>22</v>
      </c>
      <c r="P23" s="2"/>
      <c r="Q23" s="4"/>
      <c r="R23" s="2">
        <f>(C23-1)</f>
        <v>5</v>
      </c>
    </row>
    <row r="24" spans="1:18" ht="12.75">
      <c r="A24" s="3" t="s">
        <v>22</v>
      </c>
      <c r="B24" s="3" t="s">
        <v>23</v>
      </c>
      <c r="C24" s="2">
        <v>6</v>
      </c>
      <c r="D24" s="3" t="s">
        <v>24</v>
      </c>
      <c r="E24" s="2">
        <v>35</v>
      </c>
      <c r="F24" s="2">
        <v>20</v>
      </c>
      <c r="G24" s="2">
        <v>6</v>
      </c>
      <c r="H24" s="2" t="b">
        <v>0</v>
      </c>
      <c r="I24" s="2" t="b">
        <v>0</v>
      </c>
      <c r="J24" s="2" t="b">
        <v>0</v>
      </c>
      <c r="K24" s="2">
        <v>0</v>
      </c>
      <c r="L24" s="2">
        <v>1500</v>
      </c>
      <c r="M24" s="2">
        <v>1864</v>
      </c>
      <c r="N24" s="2">
        <v>1864</v>
      </c>
      <c r="O24" s="2">
        <v>22</v>
      </c>
      <c r="P24" s="2"/>
      <c r="Q24" s="4"/>
      <c r="R24" s="2">
        <f aca="true" t="shared" si="2" ref="R24:R32">(C24-1)*2</f>
        <v>10</v>
      </c>
    </row>
    <row r="25" spans="1:18" ht="12.75">
      <c r="A25" s="3" t="s">
        <v>26</v>
      </c>
      <c r="B25" s="3" t="s">
        <v>27</v>
      </c>
      <c r="C25" s="2">
        <v>3</v>
      </c>
      <c r="D25" s="3" t="s">
        <v>24</v>
      </c>
      <c r="E25" s="2">
        <v>0</v>
      </c>
      <c r="F25" s="2">
        <v>0</v>
      </c>
      <c r="G25" s="2">
        <v>0</v>
      </c>
      <c r="H25" s="2" t="b">
        <v>0</v>
      </c>
      <c r="I25" s="2" t="b">
        <v>0</v>
      </c>
      <c r="J25" s="2" t="b">
        <v>0</v>
      </c>
      <c r="K25" s="2">
        <v>0</v>
      </c>
      <c r="L25" s="2">
        <v>0</v>
      </c>
      <c r="M25" s="2">
        <v>1305</v>
      </c>
      <c r="N25" s="2">
        <v>1305</v>
      </c>
      <c r="O25" s="2">
        <v>22</v>
      </c>
      <c r="P25" s="2"/>
      <c r="Q25" s="4"/>
      <c r="R25" s="2">
        <f t="shared" si="2"/>
        <v>4</v>
      </c>
    </row>
    <row r="26" spans="1:18" ht="12.75">
      <c r="A26" s="3" t="s">
        <v>93</v>
      </c>
      <c r="B26" s="3" t="s">
        <v>94</v>
      </c>
      <c r="C26" s="2">
        <v>4</v>
      </c>
      <c r="D26" s="3" t="s">
        <v>24</v>
      </c>
      <c r="E26" s="2">
        <v>23</v>
      </c>
      <c r="F26" s="2">
        <v>16</v>
      </c>
      <c r="G26" s="2">
        <v>5</v>
      </c>
      <c r="H26" s="2" t="b">
        <v>0</v>
      </c>
      <c r="I26" s="2" t="b">
        <v>1</v>
      </c>
      <c r="J26" s="2" t="b">
        <v>0</v>
      </c>
      <c r="K26" s="2">
        <v>0</v>
      </c>
      <c r="L26" s="2">
        <v>1955</v>
      </c>
      <c r="M26" s="2">
        <v>1491</v>
      </c>
      <c r="N26" s="2">
        <v>1491</v>
      </c>
      <c r="O26" s="2">
        <v>22</v>
      </c>
      <c r="P26" s="2"/>
      <c r="Q26" s="4"/>
      <c r="R26" s="2">
        <f>(C26-1)*2</f>
        <v>6</v>
      </c>
    </row>
    <row r="27" spans="1:18" ht="12.75">
      <c r="A27" s="3" t="s">
        <v>30</v>
      </c>
      <c r="B27" s="3" t="s">
        <v>31</v>
      </c>
      <c r="C27" s="2">
        <v>6</v>
      </c>
      <c r="D27" s="3" t="s">
        <v>24</v>
      </c>
      <c r="E27" s="2">
        <v>29</v>
      </c>
      <c r="F27" s="2">
        <v>6</v>
      </c>
      <c r="G27" s="2">
        <v>0</v>
      </c>
      <c r="H27" s="2" t="b">
        <v>0</v>
      </c>
      <c r="I27" s="2" t="b">
        <v>0</v>
      </c>
      <c r="J27" s="2" t="b">
        <v>0</v>
      </c>
      <c r="K27" s="2">
        <v>0</v>
      </c>
      <c r="L27" s="2">
        <v>590</v>
      </c>
      <c r="M27" s="2">
        <v>1864</v>
      </c>
      <c r="N27" s="2">
        <v>1864</v>
      </c>
      <c r="O27" s="2">
        <v>22</v>
      </c>
      <c r="P27" s="2"/>
      <c r="Q27" s="4"/>
      <c r="R27" s="2">
        <f t="shared" si="2"/>
        <v>10</v>
      </c>
    </row>
    <row r="28" spans="1:18" ht="12.75">
      <c r="A28" s="3" t="s">
        <v>25</v>
      </c>
      <c r="B28" s="3" t="s">
        <v>23</v>
      </c>
      <c r="C28" s="2">
        <v>6</v>
      </c>
      <c r="D28" s="3" t="s">
        <v>24</v>
      </c>
      <c r="E28" s="2">
        <v>49</v>
      </c>
      <c r="F28" s="2">
        <v>18</v>
      </c>
      <c r="G28" s="2">
        <v>8</v>
      </c>
      <c r="H28" s="2" t="b">
        <v>0</v>
      </c>
      <c r="I28" s="2" t="b">
        <v>0</v>
      </c>
      <c r="J28" s="2" t="b">
        <v>0</v>
      </c>
      <c r="K28" s="2">
        <v>0</v>
      </c>
      <c r="L28" s="2">
        <v>1590</v>
      </c>
      <c r="M28" s="2">
        <v>1864</v>
      </c>
      <c r="N28" s="2">
        <v>1864</v>
      </c>
      <c r="O28" s="2">
        <v>22</v>
      </c>
      <c r="P28" s="2"/>
      <c r="Q28" s="4"/>
      <c r="R28" s="2">
        <f t="shared" si="2"/>
        <v>10</v>
      </c>
    </row>
    <row r="29" spans="1:18" ht="12.75">
      <c r="A29" s="3" t="s">
        <v>36</v>
      </c>
      <c r="B29" s="3" t="s">
        <v>37</v>
      </c>
      <c r="C29" s="2">
        <v>5.5</v>
      </c>
      <c r="D29" s="3" t="s">
        <v>24</v>
      </c>
      <c r="E29" s="2">
        <v>37</v>
      </c>
      <c r="F29" s="2">
        <v>8</v>
      </c>
      <c r="G29" s="2">
        <v>4</v>
      </c>
      <c r="H29" s="2" t="b">
        <v>0</v>
      </c>
      <c r="I29" s="2" t="b">
        <v>0</v>
      </c>
      <c r="J29" s="2" t="b">
        <v>0</v>
      </c>
      <c r="K29" s="2">
        <v>0</v>
      </c>
      <c r="L29" s="2">
        <v>870</v>
      </c>
      <c r="M29" s="2">
        <v>1678</v>
      </c>
      <c r="N29" s="2">
        <v>1678</v>
      </c>
      <c r="O29" s="2">
        <v>22</v>
      </c>
      <c r="P29" s="2"/>
      <c r="Q29" s="4"/>
      <c r="R29" s="2">
        <f t="shared" si="2"/>
        <v>9</v>
      </c>
    </row>
    <row r="30" spans="1:18" ht="12.75">
      <c r="A30" s="3" t="s">
        <v>38</v>
      </c>
      <c r="B30" s="3" t="s">
        <v>39</v>
      </c>
      <c r="C30" s="2">
        <v>4.5</v>
      </c>
      <c r="D30" s="3" t="s">
        <v>24</v>
      </c>
      <c r="E30" s="2">
        <v>40</v>
      </c>
      <c r="F30" s="2">
        <v>7</v>
      </c>
      <c r="G30" s="2">
        <v>3</v>
      </c>
      <c r="H30" s="2" t="b">
        <v>0</v>
      </c>
      <c r="I30" s="2" t="b">
        <v>0</v>
      </c>
      <c r="J30" s="2" t="b">
        <v>0</v>
      </c>
      <c r="K30" s="2">
        <v>0</v>
      </c>
      <c r="L30" s="2">
        <v>825</v>
      </c>
      <c r="M30" s="2">
        <v>1491</v>
      </c>
      <c r="N30" s="2">
        <v>1491</v>
      </c>
      <c r="O30" s="2">
        <v>22</v>
      </c>
      <c r="P30" s="2"/>
      <c r="Q30" s="4"/>
      <c r="R30" s="2">
        <f>(C30-1)*2</f>
        <v>7</v>
      </c>
    </row>
    <row r="31" spans="1:18" ht="12.75">
      <c r="A31" s="3" t="s">
        <v>95</v>
      </c>
      <c r="B31" s="3" t="s">
        <v>68</v>
      </c>
      <c r="C31" s="2">
        <v>4</v>
      </c>
      <c r="D31" s="3" t="s">
        <v>24</v>
      </c>
      <c r="E31" s="2">
        <v>21</v>
      </c>
      <c r="F31" s="2">
        <v>8</v>
      </c>
      <c r="G31" s="2">
        <v>1</v>
      </c>
      <c r="H31" s="2" t="b">
        <v>0</v>
      </c>
      <c r="I31" s="2" t="b">
        <v>1</v>
      </c>
      <c r="J31" s="2" t="b">
        <v>0</v>
      </c>
      <c r="K31" s="2">
        <v>0</v>
      </c>
      <c r="L31" s="2">
        <v>1435</v>
      </c>
      <c r="M31" s="2">
        <v>1491</v>
      </c>
      <c r="N31" s="2">
        <v>1491</v>
      </c>
      <c r="O31" s="2">
        <v>22</v>
      </c>
      <c r="P31" s="2"/>
      <c r="Q31" s="4"/>
      <c r="R31" s="2">
        <f t="shared" si="2"/>
        <v>6</v>
      </c>
    </row>
    <row r="32" spans="1:18" ht="12.75">
      <c r="A32" s="3" t="s">
        <v>40</v>
      </c>
      <c r="B32" s="3" t="s">
        <v>41</v>
      </c>
      <c r="C32" s="2">
        <v>5.5</v>
      </c>
      <c r="D32" s="3" t="s">
        <v>24</v>
      </c>
      <c r="E32" s="2">
        <v>20</v>
      </c>
      <c r="F32" s="2">
        <v>23</v>
      </c>
      <c r="G32" s="2">
        <v>9</v>
      </c>
      <c r="H32" s="2" t="b">
        <v>0</v>
      </c>
      <c r="I32" s="2" t="b">
        <v>0</v>
      </c>
      <c r="J32" s="2" t="b">
        <v>0</v>
      </c>
      <c r="K32" s="2">
        <v>200</v>
      </c>
      <c r="L32" s="2">
        <v>1575</v>
      </c>
      <c r="M32" s="2">
        <v>1678</v>
      </c>
      <c r="N32" s="2">
        <v>1678</v>
      </c>
      <c r="O32" s="2">
        <v>22</v>
      </c>
      <c r="P32" s="2"/>
      <c r="Q32" s="4"/>
      <c r="R32" s="2">
        <f t="shared" si="2"/>
        <v>9</v>
      </c>
    </row>
    <row r="33" spans="1:18" ht="12.75">
      <c r="A33" s="3" t="s">
        <v>32</v>
      </c>
      <c r="B33" s="3" t="s">
        <v>33</v>
      </c>
      <c r="C33" s="2">
        <v>5.5</v>
      </c>
      <c r="D33" s="3" t="s">
        <v>24</v>
      </c>
      <c r="E33" s="2">
        <v>87</v>
      </c>
      <c r="F33" s="2">
        <v>33</v>
      </c>
      <c r="G33" s="2">
        <v>14</v>
      </c>
      <c r="H33" s="2" t="b">
        <v>0</v>
      </c>
      <c r="I33" s="2" t="b">
        <v>0</v>
      </c>
      <c r="J33" s="2" t="b">
        <v>0</v>
      </c>
      <c r="K33" s="2">
        <v>0</v>
      </c>
      <c r="L33" s="2">
        <v>2870</v>
      </c>
      <c r="M33" s="2">
        <v>1678</v>
      </c>
      <c r="N33" s="2">
        <v>1678</v>
      </c>
      <c r="O33" s="2">
        <v>22</v>
      </c>
      <c r="P33" s="2">
        <f>SUM(K23:L33)</f>
        <v>14710</v>
      </c>
      <c r="Q33" s="5" t="s">
        <v>122</v>
      </c>
      <c r="R33" s="2">
        <f>(C33-1)*2</f>
        <v>9</v>
      </c>
    </row>
    <row r="34" spans="1:17" ht="12.75">
      <c r="A34" s="3"/>
      <c r="B34" s="3"/>
      <c r="C34" s="2"/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4"/>
    </row>
    <row r="35" spans="1:18" ht="12.75">
      <c r="A35" s="3"/>
      <c r="B35" s="3"/>
      <c r="C35" s="2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4"/>
      <c r="R35" s="12" t="s">
        <v>173</v>
      </c>
    </row>
    <row r="36" spans="1:18" ht="12.75">
      <c r="A36" s="3" t="s">
        <v>57</v>
      </c>
      <c r="B36" s="3" t="s">
        <v>58</v>
      </c>
      <c r="C36" s="2">
        <v>6</v>
      </c>
      <c r="D36" s="3" t="s">
        <v>21</v>
      </c>
      <c r="E36" s="2">
        <v>118</v>
      </c>
      <c r="F36" s="2">
        <v>34</v>
      </c>
      <c r="G36" s="2">
        <v>17</v>
      </c>
      <c r="H36" s="2" t="b">
        <v>0</v>
      </c>
      <c r="I36" s="2" t="b">
        <v>1</v>
      </c>
      <c r="J36" s="2" t="b">
        <v>0</v>
      </c>
      <c r="K36" s="2">
        <v>0</v>
      </c>
      <c r="L36" s="2">
        <v>4305</v>
      </c>
      <c r="M36" s="2">
        <v>2015</v>
      </c>
      <c r="N36" s="2">
        <v>2015</v>
      </c>
      <c r="O36" s="2">
        <v>22</v>
      </c>
      <c r="P36" s="2"/>
      <c r="Q36" s="4"/>
      <c r="R36" s="2">
        <f>(C36-1)*2</f>
        <v>10</v>
      </c>
    </row>
    <row r="37" spans="1:18" ht="12.75">
      <c r="A37" s="3" t="s">
        <v>50</v>
      </c>
      <c r="B37" s="3" t="s">
        <v>51</v>
      </c>
      <c r="C37" s="2">
        <v>5.5</v>
      </c>
      <c r="D37" s="3" t="s">
        <v>21</v>
      </c>
      <c r="E37" s="2">
        <v>39</v>
      </c>
      <c r="F37" s="2">
        <v>8</v>
      </c>
      <c r="G37" s="2">
        <v>4</v>
      </c>
      <c r="H37" s="2" t="b">
        <v>1</v>
      </c>
      <c r="I37" s="2" t="b">
        <v>0</v>
      </c>
      <c r="J37" s="2" t="b">
        <v>0</v>
      </c>
      <c r="K37" s="2">
        <v>0</v>
      </c>
      <c r="L37" s="2">
        <v>1790</v>
      </c>
      <c r="M37" s="2">
        <v>907</v>
      </c>
      <c r="N37" s="2">
        <v>907</v>
      </c>
      <c r="O37" s="2">
        <v>22</v>
      </c>
      <c r="P37" s="2"/>
      <c r="Q37" s="4"/>
      <c r="R37" s="2">
        <f>(C37-1)</f>
        <v>4.5</v>
      </c>
    </row>
    <row r="38" spans="1:18" ht="12.75">
      <c r="A38" s="3" t="s">
        <v>19</v>
      </c>
      <c r="B38" s="3" t="s">
        <v>20</v>
      </c>
      <c r="C38" s="2">
        <v>5</v>
      </c>
      <c r="D38" s="3" t="s">
        <v>21</v>
      </c>
      <c r="E38" s="2">
        <v>70</v>
      </c>
      <c r="F38" s="2">
        <v>17</v>
      </c>
      <c r="G38" s="2">
        <v>7</v>
      </c>
      <c r="H38" s="2" t="b">
        <v>0</v>
      </c>
      <c r="I38" s="2" t="b">
        <v>0</v>
      </c>
      <c r="J38" s="2" t="b">
        <v>0</v>
      </c>
      <c r="K38" s="2">
        <v>0</v>
      </c>
      <c r="L38" s="2">
        <v>1725</v>
      </c>
      <c r="M38" s="2">
        <v>1814</v>
      </c>
      <c r="N38" s="2">
        <v>1814</v>
      </c>
      <c r="O38" s="2">
        <v>22</v>
      </c>
      <c r="P38" s="2"/>
      <c r="Q38" s="4"/>
      <c r="R38" s="2">
        <f aca="true" t="shared" si="3" ref="R38:R43">(C38-1)*2</f>
        <v>8</v>
      </c>
    </row>
    <row r="39" spans="1:18" ht="12.75">
      <c r="A39" s="3" t="s">
        <v>80</v>
      </c>
      <c r="B39" s="3" t="s">
        <v>81</v>
      </c>
      <c r="C39" s="2">
        <v>6.5</v>
      </c>
      <c r="D39" s="3" t="s">
        <v>21</v>
      </c>
      <c r="E39" s="2">
        <v>25</v>
      </c>
      <c r="F39" s="2">
        <v>4</v>
      </c>
      <c r="G39" s="2">
        <v>2</v>
      </c>
      <c r="H39" s="2" t="b">
        <v>0</v>
      </c>
      <c r="I39" s="2" t="b">
        <v>0</v>
      </c>
      <c r="J39" s="2" t="b">
        <v>0</v>
      </c>
      <c r="K39" s="2">
        <v>100</v>
      </c>
      <c r="L39" s="2">
        <v>500</v>
      </c>
      <c r="M39" s="2">
        <v>2015</v>
      </c>
      <c r="N39" s="2">
        <v>2015</v>
      </c>
      <c r="O39" s="2">
        <v>22</v>
      </c>
      <c r="P39" s="2"/>
      <c r="Q39" s="4"/>
      <c r="R39" s="2">
        <f>(C39-1)*2</f>
        <v>11</v>
      </c>
    </row>
    <row r="40" spans="1:18" ht="12.75">
      <c r="A40" s="3" t="s">
        <v>76</v>
      </c>
      <c r="B40" s="3" t="s">
        <v>77</v>
      </c>
      <c r="C40" s="2">
        <v>5</v>
      </c>
      <c r="D40" s="3" t="s">
        <v>21</v>
      </c>
      <c r="E40" s="2">
        <v>106</v>
      </c>
      <c r="F40" s="2">
        <v>10</v>
      </c>
      <c r="G40" s="2">
        <v>3</v>
      </c>
      <c r="H40" s="2" t="b">
        <v>0</v>
      </c>
      <c r="I40" s="2" t="b">
        <v>1</v>
      </c>
      <c r="J40" s="2" t="b">
        <v>0</v>
      </c>
      <c r="K40" s="2">
        <v>0</v>
      </c>
      <c r="L40" s="2">
        <v>2535</v>
      </c>
      <c r="M40" s="2">
        <v>1814</v>
      </c>
      <c r="N40" s="2">
        <v>1814</v>
      </c>
      <c r="O40" s="2">
        <v>22</v>
      </c>
      <c r="P40" s="2"/>
      <c r="Q40" s="4"/>
      <c r="R40" s="2">
        <f t="shared" si="3"/>
        <v>8</v>
      </c>
    </row>
    <row r="41" spans="1:18" ht="12.75">
      <c r="A41" s="3" t="s">
        <v>54</v>
      </c>
      <c r="B41" s="3" t="s">
        <v>55</v>
      </c>
      <c r="C41" s="2">
        <v>4</v>
      </c>
      <c r="D41" s="3" t="s">
        <v>21</v>
      </c>
      <c r="E41" s="2">
        <v>99</v>
      </c>
      <c r="F41" s="2">
        <v>18</v>
      </c>
      <c r="G41" s="2">
        <v>15</v>
      </c>
      <c r="H41" s="2" t="b">
        <v>1</v>
      </c>
      <c r="I41" s="2" t="b">
        <v>0</v>
      </c>
      <c r="J41" s="2" t="b">
        <v>0</v>
      </c>
      <c r="K41" s="2">
        <v>0</v>
      </c>
      <c r="L41" s="2">
        <v>3065</v>
      </c>
      <c r="M41" s="2">
        <v>806</v>
      </c>
      <c r="N41" s="2">
        <v>806</v>
      </c>
      <c r="O41" s="2">
        <v>22</v>
      </c>
      <c r="P41" s="2"/>
      <c r="Q41" s="4"/>
      <c r="R41" s="2">
        <f>(C41-1)</f>
        <v>3</v>
      </c>
    </row>
    <row r="42" spans="1:18" ht="12.75">
      <c r="A42" s="3" t="s">
        <v>46</v>
      </c>
      <c r="B42" s="3" t="s">
        <v>47</v>
      </c>
      <c r="C42" s="2">
        <v>3</v>
      </c>
      <c r="D42" s="3" t="s">
        <v>21</v>
      </c>
      <c r="E42" s="2">
        <v>3</v>
      </c>
      <c r="F42" s="2">
        <v>2</v>
      </c>
      <c r="G42" s="2">
        <v>0</v>
      </c>
      <c r="H42" s="2" t="b">
        <v>0</v>
      </c>
      <c r="I42" s="2" t="b">
        <v>0</v>
      </c>
      <c r="J42" s="2" t="b">
        <v>0</v>
      </c>
      <c r="K42" s="2">
        <v>0</v>
      </c>
      <c r="L42" s="2">
        <v>130</v>
      </c>
      <c r="M42" s="2">
        <v>1411</v>
      </c>
      <c r="N42" s="2">
        <v>1411</v>
      </c>
      <c r="O42" s="2">
        <v>22</v>
      </c>
      <c r="P42" s="2"/>
      <c r="Q42" s="4"/>
      <c r="R42" s="2">
        <f>(C42-1)*2</f>
        <v>4</v>
      </c>
    </row>
    <row r="43" spans="1:18" ht="12.75">
      <c r="A43" s="3" t="s">
        <v>87</v>
      </c>
      <c r="B43" s="3" t="s">
        <v>58</v>
      </c>
      <c r="C43" s="2">
        <v>6</v>
      </c>
      <c r="D43" s="3" t="s">
        <v>21</v>
      </c>
      <c r="E43" s="2">
        <v>117</v>
      </c>
      <c r="F43" s="2">
        <v>36</v>
      </c>
      <c r="G43" s="2">
        <v>10</v>
      </c>
      <c r="H43" s="2" t="b">
        <v>0</v>
      </c>
      <c r="I43" s="2" t="b">
        <v>1</v>
      </c>
      <c r="J43" s="2" t="b">
        <v>0</v>
      </c>
      <c r="K43" s="2">
        <v>0</v>
      </c>
      <c r="L43" s="2">
        <v>4220</v>
      </c>
      <c r="M43" s="2">
        <v>2015</v>
      </c>
      <c r="N43" s="2">
        <v>2015</v>
      </c>
      <c r="O43" s="2">
        <v>22</v>
      </c>
      <c r="P43" s="2"/>
      <c r="Q43" s="4"/>
      <c r="R43" s="2">
        <f t="shared" si="3"/>
        <v>10</v>
      </c>
    </row>
    <row r="44" spans="16:18" ht="12.75">
      <c r="P44" s="2">
        <f>SUM(K36:L44)</f>
        <v>18370</v>
      </c>
      <c r="Q44" s="4" t="s">
        <v>123</v>
      </c>
      <c r="R44" s="2"/>
    </row>
    <row r="45" spans="16:18" ht="12.75">
      <c r="P45" s="2"/>
      <c r="Q45" s="4"/>
      <c r="R45" s="2"/>
    </row>
    <row r="46" spans="16:18" ht="12.75">
      <c r="P46" s="2">
        <f>P44-P33</f>
        <v>3660</v>
      </c>
      <c r="Q46" s="4" t="s">
        <v>128</v>
      </c>
      <c r="R46" s="2"/>
    </row>
    <row r="49" spans="16:17" ht="12.75">
      <c r="P49">
        <f>P12+P33</f>
        <v>28130</v>
      </c>
      <c r="Q49" t="s">
        <v>127</v>
      </c>
    </row>
    <row r="50" spans="16:17" ht="12.75">
      <c r="P50">
        <f>P19+P44</f>
        <v>26400</v>
      </c>
      <c r="Q50" t="s">
        <v>126</v>
      </c>
    </row>
    <row r="51" ht="12.75">
      <c r="L51" t="s">
        <v>192</v>
      </c>
    </row>
    <row r="52" spans="12:13" ht="12.75">
      <c r="L52" t="s">
        <v>139</v>
      </c>
      <c r="M52">
        <f>'MONDAY AM'!P53+'MONDAY PM'!P53+'TUE AM'!P53+'TUE PM'!P54+'WEND NIGHT'!P27+'THURS AM'!P53+'THURS PM'!P54+P49</f>
        <v>140384</v>
      </c>
    </row>
    <row r="53" spans="12:13" ht="12.75">
      <c r="L53" t="s">
        <v>138</v>
      </c>
      <c r="M53">
        <f>'MONDAY AM'!P54+'MONDAY PM'!P54+'TUE AM'!P54+'TUE PM'!P53+'WEND NIGHT'!P26+'THURS AM'!P54+'THURS PM'!P53+P50</f>
        <v>187130</v>
      </c>
    </row>
    <row r="54" spans="12:13" ht="12.75">
      <c r="L54" t="s">
        <v>131</v>
      </c>
      <c r="M54">
        <f>M53-M52</f>
        <v>46746</v>
      </c>
    </row>
  </sheetData>
  <sheetProtection/>
  <printOptions/>
  <pageMargins left="0.75" right="0.75" top="0.56" bottom="1" header="0.5" footer="0.5"/>
  <pageSetup horizontalDpi="600" verticalDpi="600" orientation="landscape" paperSize="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23"/>
  <sheetViews>
    <sheetView zoomScale="80" zoomScaleNormal="80" zoomScalePageLayoutView="0" workbookViewId="0" topLeftCell="A1">
      <selection activeCell="B324" sqref="B324"/>
    </sheetView>
  </sheetViews>
  <sheetFormatPr defaultColWidth="9.140625" defaultRowHeight="12.75"/>
  <cols>
    <col min="17" max="17" width="9.00390625" style="0" customWidth="1"/>
  </cols>
  <sheetData>
    <row r="1" spans="1:1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ht="26.25">
      <c r="A2" s="2">
        <v>69</v>
      </c>
      <c r="B2" s="3" t="s">
        <v>19</v>
      </c>
      <c r="C2" s="3" t="s">
        <v>20</v>
      </c>
      <c r="D2" s="2">
        <v>5</v>
      </c>
      <c r="E2" s="3" t="s">
        <v>21</v>
      </c>
      <c r="F2" s="2">
        <v>9</v>
      </c>
      <c r="G2" s="2">
        <v>93</v>
      </c>
      <c r="H2" s="2">
        <v>22</v>
      </c>
      <c r="I2" s="2">
        <v>13</v>
      </c>
      <c r="J2" s="2" t="b">
        <v>0</v>
      </c>
      <c r="K2" s="2" t="b">
        <v>1</v>
      </c>
      <c r="L2" s="2" t="b">
        <v>0</v>
      </c>
      <c r="M2" s="2">
        <v>0</v>
      </c>
      <c r="N2" s="2">
        <v>3255</v>
      </c>
      <c r="O2" s="2">
        <v>949</v>
      </c>
      <c r="P2" s="2">
        <v>949</v>
      </c>
      <c r="Q2" s="4" t="b">
        <v>0</v>
      </c>
      <c r="R2" s="2">
        <v>30</v>
      </c>
      <c r="S2" s="2">
        <v>8</v>
      </c>
    </row>
    <row r="3" spans="1:19" ht="39">
      <c r="A3" s="2">
        <v>70</v>
      </c>
      <c r="B3" s="3" t="s">
        <v>22</v>
      </c>
      <c r="C3" s="3" t="s">
        <v>23</v>
      </c>
      <c r="D3" s="2">
        <v>6</v>
      </c>
      <c r="E3" s="3" t="s">
        <v>24</v>
      </c>
      <c r="F3" s="2">
        <v>10</v>
      </c>
      <c r="G3" s="2">
        <v>45</v>
      </c>
      <c r="H3" s="2">
        <v>28</v>
      </c>
      <c r="I3" s="2">
        <v>9</v>
      </c>
      <c r="J3" s="2" t="b">
        <v>0</v>
      </c>
      <c r="K3" s="2" t="b">
        <v>0</v>
      </c>
      <c r="L3" s="2" t="b">
        <v>0</v>
      </c>
      <c r="M3" s="2">
        <v>0</v>
      </c>
      <c r="N3" s="2">
        <v>2075</v>
      </c>
      <c r="O3" s="2">
        <v>2333</v>
      </c>
      <c r="P3" s="2">
        <v>2333</v>
      </c>
      <c r="Q3" s="4" t="b">
        <v>0</v>
      </c>
      <c r="R3" s="2">
        <v>52</v>
      </c>
      <c r="S3" s="2">
        <v>8</v>
      </c>
    </row>
    <row r="4" spans="1:19" ht="39">
      <c r="A4" s="2">
        <v>71</v>
      </c>
      <c r="B4" s="3" t="s">
        <v>25</v>
      </c>
      <c r="C4" s="3" t="s">
        <v>23</v>
      </c>
      <c r="D4" s="2">
        <v>6</v>
      </c>
      <c r="E4" s="3" t="s">
        <v>24</v>
      </c>
      <c r="F4" s="2">
        <v>10</v>
      </c>
      <c r="G4" s="2">
        <v>41</v>
      </c>
      <c r="H4" s="2">
        <v>13</v>
      </c>
      <c r="I4" s="2">
        <v>12</v>
      </c>
      <c r="J4" s="2" t="b">
        <v>0</v>
      </c>
      <c r="K4" s="2" t="b">
        <v>0</v>
      </c>
      <c r="L4" s="2" t="b">
        <v>0</v>
      </c>
      <c r="M4" s="2">
        <v>0</v>
      </c>
      <c r="N4" s="2">
        <v>1360</v>
      </c>
      <c r="O4" s="2">
        <v>2333</v>
      </c>
      <c r="P4" s="2">
        <v>2333</v>
      </c>
      <c r="Q4" s="4" t="b">
        <v>0</v>
      </c>
      <c r="R4" s="2">
        <v>11</v>
      </c>
      <c r="S4" s="2">
        <v>8</v>
      </c>
    </row>
    <row r="5" spans="1:19" ht="26.25">
      <c r="A5" s="2">
        <v>72</v>
      </c>
      <c r="B5" s="3" t="s">
        <v>26</v>
      </c>
      <c r="C5" s="3" t="s">
        <v>27</v>
      </c>
      <c r="D5" s="2">
        <v>3</v>
      </c>
      <c r="E5" s="3" t="s">
        <v>24</v>
      </c>
      <c r="F5" s="2">
        <v>7</v>
      </c>
      <c r="G5" s="2">
        <v>0</v>
      </c>
      <c r="H5" s="2">
        <v>0</v>
      </c>
      <c r="I5" s="2">
        <v>0</v>
      </c>
      <c r="J5" s="2" t="b">
        <v>0</v>
      </c>
      <c r="K5" s="2" t="b">
        <v>0</v>
      </c>
      <c r="L5" s="2" t="b">
        <v>0</v>
      </c>
      <c r="M5" s="2">
        <v>0</v>
      </c>
      <c r="N5" s="2">
        <v>0</v>
      </c>
      <c r="O5" s="2">
        <v>1633</v>
      </c>
      <c r="P5" s="2">
        <v>1633</v>
      </c>
      <c r="Q5" s="4" t="b">
        <v>0</v>
      </c>
      <c r="R5" s="2">
        <v>46</v>
      </c>
      <c r="S5" s="2">
        <v>8</v>
      </c>
    </row>
    <row r="6" spans="1:19" ht="39">
      <c r="A6" s="2">
        <v>73</v>
      </c>
      <c r="B6" s="3" t="s">
        <v>28</v>
      </c>
      <c r="C6" s="3" t="s">
        <v>29</v>
      </c>
      <c r="D6" s="2">
        <v>6</v>
      </c>
      <c r="E6" s="3" t="s">
        <v>24</v>
      </c>
      <c r="F6" s="2">
        <v>10</v>
      </c>
      <c r="G6" s="2">
        <v>14</v>
      </c>
      <c r="H6" s="2">
        <v>0</v>
      </c>
      <c r="I6" s="2">
        <v>2</v>
      </c>
      <c r="J6" s="2" t="b">
        <v>0</v>
      </c>
      <c r="K6" s="2" t="b">
        <v>0</v>
      </c>
      <c r="L6" s="2" t="b">
        <v>0</v>
      </c>
      <c r="M6" s="2">
        <v>0</v>
      </c>
      <c r="N6" s="2">
        <v>190</v>
      </c>
      <c r="O6" s="2">
        <v>2333</v>
      </c>
      <c r="P6" s="2">
        <v>2333</v>
      </c>
      <c r="Q6" s="4" t="b">
        <v>0</v>
      </c>
      <c r="R6" s="2">
        <v>14</v>
      </c>
      <c r="S6" s="2">
        <v>8</v>
      </c>
    </row>
    <row r="7" spans="1:19" ht="39">
      <c r="A7" s="2">
        <v>74</v>
      </c>
      <c r="B7" s="3" t="s">
        <v>30</v>
      </c>
      <c r="C7" s="3" t="s">
        <v>31</v>
      </c>
      <c r="D7" s="2">
        <v>6</v>
      </c>
      <c r="E7" s="3" t="s">
        <v>24</v>
      </c>
      <c r="F7" s="2">
        <v>10</v>
      </c>
      <c r="G7" s="2">
        <v>15</v>
      </c>
      <c r="H7" s="2">
        <v>2</v>
      </c>
      <c r="I7" s="2">
        <v>1</v>
      </c>
      <c r="J7" s="2" t="b">
        <v>0</v>
      </c>
      <c r="K7" s="2" t="b">
        <v>0</v>
      </c>
      <c r="L7" s="2" t="b">
        <v>0</v>
      </c>
      <c r="M7" s="2">
        <v>0</v>
      </c>
      <c r="N7" s="2">
        <v>275</v>
      </c>
      <c r="O7" s="2">
        <v>2333</v>
      </c>
      <c r="P7" s="2">
        <v>2333</v>
      </c>
      <c r="Q7" s="4" t="b">
        <v>0</v>
      </c>
      <c r="R7" s="2">
        <v>45</v>
      </c>
      <c r="S7" s="2">
        <v>8</v>
      </c>
    </row>
    <row r="8" spans="1:19" ht="26.25">
      <c r="A8" s="2">
        <v>75</v>
      </c>
      <c r="B8" s="3" t="s">
        <v>32</v>
      </c>
      <c r="C8" s="3" t="s">
        <v>33</v>
      </c>
      <c r="D8" s="2">
        <v>5</v>
      </c>
      <c r="E8" s="3" t="s">
        <v>24</v>
      </c>
      <c r="F8" s="2">
        <v>9</v>
      </c>
      <c r="G8" s="2">
        <v>50</v>
      </c>
      <c r="H8" s="2">
        <v>17</v>
      </c>
      <c r="I8" s="2">
        <v>8</v>
      </c>
      <c r="J8" s="2" t="b">
        <v>0</v>
      </c>
      <c r="K8" s="2" t="b">
        <v>0</v>
      </c>
      <c r="L8" s="2" t="b">
        <v>0</v>
      </c>
      <c r="M8" s="2">
        <v>200</v>
      </c>
      <c r="N8" s="2">
        <v>1550</v>
      </c>
      <c r="O8" s="2">
        <v>2100</v>
      </c>
      <c r="P8" s="2">
        <v>2100</v>
      </c>
      <c r="Q8" s="4" t="b">
        <v>0</v>
      </c>
      <c r="R8" s="2">
        <v>49</v>
      </c>
      <c r="S8" s="2">
        <v>8</v>
      </c>
    </row>
    <row r="9" spans="1:19" ht="39">
      <c r="A9" s="2">
        <v>76</v>
      </c>
      <c r="B9" s="3" t="s">
        <v>34</v>
      </c>
      <c r="C9" s="3" t="s">
        <v>35</v>
      </c>
      <c r="D9" s="2">
        <v>6</v>
      </c>
      <c r="E9" s="3" t="s">
        <v>24</v>
      </c>
      <c r="F9" s="2">
        <v>10</v>
      </c>
      <c r="G9" s="2">
        <v>9</v>
      </c>
      <c r="H9" s="2">
        <v>1</v>
      </c>
      <c r="I9" s="2">
        <v>1</v>
      </c>
      <c r="J9" s="2" t="b">
        <v>0</v>
      </c>
      <c r="K9" s="2" t="b">
        <v>0</v>
      </c>
      <c r="L9" s="2" t="b">
        <v>0</v>
      </c>
      <c r="M9" s="2">
        <v>0</v>
      </c>
      <c r="N9" s="2">
        <v>165</v>
      </c>
      <c r="O9" s="2">
        <v>2333</v>
      </c>
      <c r="P9" s="2">
        <v>2333</v>
      </c>
      <c r="Q9" s="4" t="b">
        <v>0</v>
      </c>
      <c r="R9" s="2">
        <v>44</v>
      </c>
      <c r="S9" s="2">
        <v>8</v>
      </c>
    </row>
    <row r="10" spans="1:19" ht="26.25">
      <c r="A10" s="2">
        <v>77</v>
      </c>
      <c r="B10" s="3" t="s">
        <v>36</v>
      </c>
      <c r="C10" s="3" t="s">
        <v>37</v>
      </c>
      <c r="D10" s="2">
        <v>5</v>
      </c>
      <c r="E10" s="3" t="s">
        <v>24</v>
      </c>
      <c r="F10" s="2">
        <v>9</v>
      </c>
      <c r="G10" s="2">
        <v>32</v>
      </c>
      <c r="H10" s="2">
        <v>11</v>
      </c>
      <c r="I10" s="2">
        <v>5</v>
      </c>
      <c r="J10" s="2" t="b">
        <v>0</v>
      </c>
      <c r="K10" s="2" t="b">
        <v>0</v>
      </c>
      <c r="L10" s="2" t="b">
        <v>0</v>
      </c>
      <c r="M10" s="2">
        <v>0</v>
      </c>
      <c r="N10" s="2">
        <v>995</v>
      </c>
      <c r="O10" s="2">
        <v>2100</v>
      </c>
      <c r="P10" s="2">
        <v>2100</v>
      </c>
      <c r="Q10" s="4" t="b">
        <v>0</v>
      </c>
      <c r="R10" s="2">
        <v>16</v>
      </c>
      <c r="S10" s="2">
        <v>8</v>
      </c>
    </row>
    <row r="11" spans="1:19" ht="26.25">
      <c r="A11" s="2">
        <v>78</v>
      </c>
      <c r="B11" s="3" t="s">
        <v>38</v>
      </c>
      <c r="C11" s="3" t="s">
        <v>39</v>
      </c>
      <c r="D11" s="2">
        <v>4</v>
      </c>
      <c r="E11" s="3" t="s">
        <v>24</v>
      </c>
      <c r="F11" s="2">
        <v>8</v>
      </c>
      <c r="G11" s="2">
        <v>2</v>
      </c>
      <c r="H11" s="2">
        <v>0</v>
      </c>
      <c r="I11" s="2">
        <v>0</v>
      </c>
      <c r="J11" s="2" t="b">
        <v>0</v>
      </c>
      <c r="K11" s="2" t="b">
        <v>0</v>
      </c>
      <c r="L11" s="2" t="b">
        <v>0</v>
      </c>
      <c r="M11" s="2">
        <v>0</v>
      </c>
      <c r="N11" s="2">
        <v>20</v>
      </c>
      <c r="O11" s="2">
        <v>1867</v>
      </c>
      <c r="P11" s="2">
        <v>1867</v>
      </c>
      <c r="Q11" s="4" t="b">
        <v>0</v>
      </c>
      <c r="R11" s="2">
        <v>15</v>
      </c>
      <c r="S11" s="2">
        <v>8</v>
      </c>
    </row>
    <row r="12" spans="1:19" ht="26.25">
      <c r="A12" s="2">
        <v>79</v>
      </c>
      <c r="B12" s="3" t="s">
        <v>40</v>
      </c>
      <c r="C12" s="3" t="s">
        <v>41</v>
      </c>
      <c r="D12" s="2">
        <v>5</v>
      </c>
      <c r="E12" s="3" t="s">
        <v>24</v>
      </c>
      <c r="F12" s="2">
        <v>9</v>
      </c>
      <c r="G12" s="2">
        <v>36</v>
      </c>
      <c r="H12" s="2">
        <v>20</v>
      </c>
      <c r="I12" s="2">
        <v>5</v>
      </c>
      <c r="J12" s="2" t="b">
        <v>0</v>
      </c>
      <c r="K12" s="2" t="b">
        <v>0</v>
      </c>
      <c r="L12" s="2" t="b">
        <v>0</v>
      </c>
      <c r="M12" s="2">
        <v>0</v>
      </c>
      <c r="N12" s="2">
        <v>1485</v>
      </c>
      <c r="O12" s="2">
        <v>2100</v>
      </c>
      <c r="P12" s="2">
        <v>2100</v>
      </c>
      <c r="Q12" s="4" t="b">
        <v>0</v>
      </c>
      <c r="R12" s="2">
        <v>50</v>
      </c>
      <c r="S12" s="2">
        <v>8</v>
      </c>
    </row>
    <row r="13" spans="1:19" ht="26.25">
      <c r="A13" s="2">
        <v>80</v>
      </c>
      <c r="B13" s="3" t="s">
        <v>42</v>
      </c>
      <c r="C13" s="3" t="s">
        <v>43</v>
      </c>
      <c r="D13" s="2">
        <v>6</v>
      </c>
      <c r="E13" s="3" t="s">
        <v>21</v>
      </c>
      <c r="F13" s="2">
        <v>10</v>
      </c>
      <c r="G13" s="2">
        <v>95</v>
      </c>
      <c r="H13" s="2">
        <v>28</v>
      </c>
      <c r="I13" s="2">
        <v>15</v>
      </c>
      <c r="J13" s="2" t="b">
        <v>0</v>
      </c>
      <c r="K13" s="2" t="b">
        <v>1</v>
      </c>
      <c r="L13" s="2" t="b">
        <v>0</v>
      </c>
      <c r="M13" s="2">
        <v>0</v>
      </c>
      <c r="N13" s="2">
        <v>3725</v>
      </c>
      <c r="O13" s="2">
        <v>1054</v>
      </c>
      <c r="P13" s="2">
        <v>1054</v>
      </c>
      <c r="Q13" s="4" t="b">
        <v>0</v>
      </c>
      <c r="R13" s="2">
        <v>37</v>
      </c>
      <c r="S13" s="2">
        <v>8</v>
      </c>
    </row>
    <row r="14" spans="1:19" ht="26.25">
      <c r="A14" s="2">
        <v>81</v>
      </c>
      <c r="B14" s="3" t="s">
        <v>44</v>
      </c>
      <c r="C14" s="3" t="s">
        <v>45</v>
      </c>
      <c r="D14" s="2">
        <v>5</v>
      </c>
      <c r="E14" s="3" t="s">
        <v>21</v>
      </c>
      <c r="F14" s="2">
        <v>9</v>
      </c>
      <c r="G14" s="2">
        <v>41</v>
      </c>
      <c r="H14" s="2">
        <v>32</v>
      </c>
      <c r="I14" s="2">
        <v>4</v>
      </c>
      <c r="J14" s="2" t="b">
        <v>1</v>
      </c>
      <c r="K14" s="2" t="b">
        <v>0</v>
      </c>
      <c r="L14" s="2" t="b">
        <v>0</v>
      </c>
      <c r="M14" s="2">
        <v>0</v>
      </c>
      <c r="N14" s="2">
        <v>3010</v>
      </c>
      <c r="O14" s="2">
        <v>474</v>
      </c>
      <c r="P14" s="2">
        <v>474</v>
      </c>
      <c r="Q14" s="4" t="b">
        <v>0</v>
      </c>
      <c r="R14" s="2">
        <v>26</v>
      </c>
      <c r="S14" s="2">
        <v>8</v>
      </c>
    </row>
    <row r="15" spans="1:19" ht="26.25">
      <c r="A15" s="2">
        <v>82</v>
      </c>
      <c r="B15" s="3" t="s">
        <v>46</v>
      </c>
      <c r="C15" s="3" t="s">
        <v>47</v>
      </c>
      <c r="D15" s="2">
        <v>3</v>
      </c>
      <c r="E15" s="3" t="s">
        <v>21</v>
      </c>
      <c r="F15" s="2">
        <v>7</v>
      </c>
      <c r="G15" s="2">
        <v>10</v>
      </c>
      <c r="H15" s="2">
        <v>2</v>
      </c>
      <c r="I15" s="2">
        <v>1</v>
      </c>
      <c r="J15" s="2" t="b">
        <v>1</v>
      </c>
      <c r="K15" s="2" t="b">
        <v>0</v>
      </c>
      <c r="L15" s="2" t="b">
        <v>0</v>
      </c>
      <c r="M15" s="2">
        <v>0</v>
      </c>
      <c r="N15" s="2">
        <v>925</v>
      </c>
      <c r="O15" s="2">
        <v>369</v>
      </c>
      <c r="P15" s="2">
        <v>369</v>
      </c>
      <c r="Q15" s="4" t="b">
        <v>0</v>
      </c>
      <c r="R15" s="2">
        <v>23</v>
      </c>
      <c r="S15" s="2">
        <v>8</v>
      </c>
    </row>
    <row r="16" spans="1:19" ht="26.25">
      <c r="A16" s="2">
        <v>83</v>
      </c>
      <c r="B16" s="3" t="s">
        <v>48</v>
      </c>
      <c r="C16" s="3" t="s">
        <v>49</v>
      </c>
      <c r="D16" s="2">
        <v>4</v>
      </c>
      <c r="E16" s="3" t="s">
        <v>21</v>
      </c>
      <c r="F16" s="2">
        <v>8</v>
      </c>
      <c r="G16" s="2">
        <v>33</v>
      </c>
      <c r="H16" s="2">
        <v>24</v>
      </c>
      <c r="I16" s="2">
        <v>5</v>
      </c>
      <c r="J16" s="2" t="b">
        <v>0</v>
      </c>
      <c r="K16" s="2" t="b">
        <v>0</v>
      </c>
      <c r="L16" s="2" t="b">
        <v>0</v>
      </c>
      <c r="M16" s="2">
        <v>0</v>
      </c>
      <c r="N16" s="2">
        <v>1655</v>
      </c>
      <c r="O16" s="2">
        <v>843</v>
      </c>
      <c r="P16" s="2">
        <v>843</v>
      </c>
      <c r="Q16" s="4" t="b">
        <v>0</v>
      </c>
      <c r="R16" s="2">
        <v>20</v>
      </c>
      <c r="S16" s="2">
        <v>8</v>
      </c>
    </row>
    <row r="17" spans="1:19" ht="39">
      <c r="A17" s="2">
        <v>84</v>
      </c>
      <c r="B17" s="3" t="s">
        <v>50</v>
      </c>
      <c r="C17" s="3" t="s">
        <v>51</v>
      </c>
      <c r="D17" s="2">
        <v>5</v>
      </c>
      <c r="E17" s="3" t="s">
        <v>21</v>
      </c>
      <c r="F17" s="2">
        <v>9</v>
      </c>
      <c r="G17" s="2">
        <v>45</v>
      </c>
      <c r="H17" s="2">
        <v>13</v>
      </c>
      <c r="I17" s="2">
        <v>11</v>
      </c>
      <c r="J17" s="2" t="b">
        <v>1</v>
      </c>
      <c r="K17" s="2" t="b">
        <v>0</v>
      </c>
      <c r="L17" s="2" t="b">
        <v>1</v>
      </c>
      <c r="M17" s="2">
        <v>0</v>
      </c>
      <c r="N17" s="2">
        <v>3175</v>
      </c>
      <c r="O17" s="2">
        <v>474</v>
      </c>
      <c r="P17" s="2">
        <v>474</v>
      </c>
      <c r="Q17" s="4" t="b">
        <v>0</v>
      </c>
      <c r="R17" s="2">
        <v>22</v>
      </c>
      <c r="S17" s="2">
        <v>8</v>
      </c>
    </row>
    <row r="18" spans="1:19" ht="39">
      <c r="A18" s="2">
        <v>85</v>
      </c>
      <c r="B18" s="3" t="s">
        <v>52</v>
      </c>
      <c r="C18" s="3" t="s">
        <v>53</v>
      </c>
      <c r="D18" s="2">
        <v>4</v>
      </c>
      <c r="E18" s="3" t="s">
        <v>21</v>
      </c>
      <c r="F18" s="2">
        <v>8</v>
      </c>
      <c r="G18" s="2">
        <v>38</v>
      </c>
      <c r="H18" s="2">
        <v>8</v>
      </c>
      <c r="I18" s="2">
        <v>10</v>
      </c>
      <c r="J18" s="2" t="b">
        <v>0</v>
      </c>
      <c r="K18" s="2" t="b">
        <v>0</v>
      </c>
      <c r="L18" s="2" t="b">
        <v>0</v>
      </c>
      <c r="M18" s="2">
        <v>0</v>
      </c>
      <c r="N18" s="2">
        <v>1030</v>
      </c>
      <c r="O18" s="2">
        <v>843</v>
      </c>
      <c r="P18" s="2">
        <v>843</v>
      </c>
      <c r="Q18" s="4" t="b">
        <v>0</v>
      </c>
      <c r="R18" s="2">
        <v>38</v>
      </c>
      <c r="S18" s="2">
        <v>8</v>
      </c>
    </row>
    <row r="19" spans="1:19" ht="26.25">
      <c r="A19" s="2">
        <v>86</v>
      </c>
      <c r="B19" s="3" t="s">
        <v>54</v>
      </c>
      <c r="C19" s="3" t="s">
        <v>55</v>
      </c>
      <c r="D19" s="2">
        <v>4</v>
      </c>
      <c r="E19" s="3" t="s">
        <v>21</v>
      </c>
      <c r="F19" s="2">
        <v>8</v>
      </c>
      <c r="G19" s="2">
        <v>89</v>
      </c>
      <c r="H19" s="2">
        <v>29</v>
      </c>
      <c r="I19" s="2">
        <v>15</v>
      </c>
      <c r="J19" s="2" t="b">
        <v>0</v>
      </c>
      <c r="K19" s="2" t="b">
        <v>0</v>
      </c>
      <c r="L19" s="2" t="b">
        <v>0</v>
      </c>
      <c r="M19" s="2">
        <v>200</v>
      </c>
      <c r="N19" s="2">
        <v>2715</v>
      </c>
      <c r="O19" s="2">
        <v>843</v>
      </c>
      <c r="P19" s="2">
        <v>843</v>
      </c>
      <c r="Q19" s="4" t="b">
        <v>0</v>
      </c>
      <c r="R19" s="2">
        <v>29</v>
      </c>
      <c r="S19" s="2">
        <v>8</v>
      </c>
    </row>
    <row r="20" spans="1:19" ht="26.25">
      <c r="A20" s="2">
        <v>87</v>
      </c>
      <c r="B20" s="3" t="s">
        <v>56</v>
      </c>
      <c r="C20" s="3" t="s">
        <v>45</v>
      </c>
      <c r="D20" s="2">
        <v>5</v>
      </c>
      <c r="E20" s="3" t="s">
        <v>21</v>
      </c>
      <c r="F20" s="2">
        <v>9</v>
      </c>
      <c r="G20" s="2">
        <v>80</v>
      </c>
      <c r="H20" s="2">
        <v>16</v>
      </c>
      <c r="I20" s="2">
        <v>15</v>
      </c>
      <c r="J20" s="2" t="b">
        <v>0</v>
      </c>
      <c r="K20" s="2" t="b">
        <v>0</v>
      </c>
      <c r="L20" s="2" t="b">
        <v>0</v>
      </c>
      <c r="M20" s="2">
        <v>0</v>
      </c>
      <c r="N20" s="2">
        <v>1975</v>
      </c>
      <c r="O20" s="2">
        <v>949</v>
      </c>
      <c r="P20" s="2">
        <v>949</v>
      </c>
      <c r="Q20" s="4" t="b">
        <v>0</v>
      </c>
      <c r="R20" s="2">
        <v>27</v>
      </c>
      <c r="S20" s="2">
        <v>8</v>
      </c>
    </row>
    <row r="21" spans="1:19" ht="26.25">
      <c r="A21" s="2">
        <v>88</v>
      </c>
      <c r="B21" s="3" t="s">
        <v>57</v>
      </c>
      <c r="C21" s="3" t="s">
        <v>58</v>
      </c>
      <c r="D21" s="2">
        <v>6</v>
      </c>
      <c r="E21" s="3" t="s">
        <v>21</v>
      </c>
      <c r="F21" s="2">
        <v>10</v>
      </c>
      <c r="G21" s="2">
        <v>21</v>
      </c>
      <c r="H21" s="2">
        <v>11</v>
      </c>
      <c r="I21" s="2">
        <v>3</v>
      </c>
      <c r="J21" s="2" t="b">
        <v>0</v>
      </c>
      <c r="K21" s="2" t="b">
        <v>0</v>
      </c>
      <c r="L21" s="2" t="b">
        <v>0</v>
      </c>
      <c r="M21" s="2">
        <v>0</v>
      </c>
      <c r="N21" s="2">
        <v>835</v>
      </c>
      <c r="O21" s="2">
        <v>1369</v>
      </c>
      <c r="P21" s="2">
        <v>1369</v>
      </c>
      <c r="Q21" s="4" t="b">
        <v>0</v>
      </c>
      <c r="R21" s="2">
        <v>32</v>
      </c>
      <c r="S21" s="2">
        <v>9</v>
      </c>
    </row>
    <row r="22" spans="1:19" ht="39">
      <c r="A22" s="2">
        <v>89</v>
      </c>
      <c r="B22" s="3" t="s">
        <v>59</v>
      </c>
      <c r="C22" s="3" t="s">
        <v>60</v>
      </c>
      <c r="D22" s="2">
        <v>5</v>
      </c>
      <c r="E22" s="3" t="s">
        <v>24</v>
      </c>
      <c r="F22" s="2">
        <v>9</v>
      </c>
      <c r="G22" s="2">
        <v>35</v>
      </c>
      <c r="H22" s="2">
        <v>17</v>
      </c>
      <c r="I22" s="2">
        <v>3</v>
      </c>
      <c r="J22" s="2" t="b">
        <v>1</v>
      </c>
      <c r="K22" s="2" t="b">
        <v>0</v>
      </c>
      <c r="L22" s="2" t="b">
        <v>0</v>
      </c>
      <c r="M22" s="2">
        <v>0</v>
      </c>
      <c r="N22" s="2">
        <v>2175</v>
      </c>
      <c r="O22" s="2">
        <v>422</v>
      </c>
      <c r="P22" s="2">
        <v>422</v>
      </c>
      <c r="Q22" s="4" t="b">
        <v>0</v>
      </c>
      <c r="R22" s="2">
        <v>39</v>
      </c>
      <c r="S22" s="2">
        <v>9</v>
      </c>
    </row>
    <row r="23" spans="1:19" ht="26.25">
      <c r="A23" s="2">
        <v>90</v>
      </c>
      <c r="B23" s="3" t="s">
        <v>61</v>
      </c>
      <c r="C23" s="3" t="s">
        <v>62</v>
      </c>
      <c r="D23" s="2">
        <v>6</v>
      </c>
      <c r="E23" s="3" t="s">
        <v>24</v>
      </c>
      <c r="F23" s="2">
        <v>10</v>
      </c>
      <c r="G23" s="2">
        <v>33</v>
      </c>
      <c r="H23" s="2">
        <v>2</v>
      </c>
      <c r="I23" s="2">
        <v>5</v>
      </c>
      <c r="J23" s="2" t="b">
        <v>0</v>
      </c>
      <c r="K23" s="2" t="b">
        <v>0</v>
      </c>
      <c r="L23" s="2" t="b">
        <v>0</v>
      </c>
      <c r="M23" s="2">
        <v>0</v>
      </c>
      <c r="N23" s="2">
        <v>555</v>
      </c>
      <c r="O23" s="2">
        <v>938</v>
      </c>
      <c r="P23" s="2">
        <v>938</v>
      </c>
      <c r="Q23" s="4" t="b">
        <v>0</v>
      </c>
      <c r="R23" s="2">
        <v>43</v>
      </c>
      <c r="S23" s="2">
        <v>9</v>
      </c>
    </row>
    <row r="24" spans="1:19" ht="26.25">
      <c r="A24" s="2">
        <v>91</v>
      </c>
      <c r="B24" s="3" t="s">
        <v>63</v>
      </c>
      <c r="C24" s="3" t="s">
        <v>64</v>
      </c>
      <c r="D24" s="2">
        <v>3</v>
      </c>
      <c r="E24" s="3" t="s">
        <v>24</v>
      </c>
      <c r="F24" s="2">
        <v>7</v>
      </c>
      <c r="G24" s="2">
        <v>18</v>
      </c>
      <c r="H24" s="2">
        <v>2</v>
      </c>
      <c r="I24" s="2">
        <v>4</v>
      </c>
      <c r="J24" s="2" t="b">
        <v>0</v>
      </c>
      <c r="K24" s="2" t="b">
        <v>0</v>
      </c>
      <c r="L24" s="2" t="b">
        <v>0</v>
      </c>
      <c r="M24" s="2">
        <v>0</v>
      </c>
      <c r="N24" s="2">
        <v>380</v>
      </c>
      <c r="O24" s="2">
        <v>656</v>
      </c>
      <c r="P24" s="2">
        <v>656</v>
      </c>
      <c r="Q24" s="4" t="b">
        <v>0</v>
      </c>
      <c r="R24" s="2">
        <v>17</v>
      </c>
      <c r="S24" s="2">
        <v>9</v>
      </c>
    </row>
    <row r="25" spans="1:19" ht="26.25">
      <c r="A25" s="2">
        <v>92</v>
      </c>
      <c r="B25" s="3" t="s">
        <v>65</v>
      </c>
      <c r="C25" s="3" t="s">
        <v>66</v>
      </c>
      <c r="D25" s="2">
        <v>6</v>
      </c>
      <c r="E25" s="3" t="s">
        <v>24</v>
      </c>
      <c r="F25" s="2">
        <v>10</v>
      </c>
      <c r="G25" s="2">
        <v>64</v>
      </c>
      <c r="H25" s="2">
        <v>9</v>
      </c>
      <c r="I25" s="2">
        <v>6</v>
      </c>
      <c r="J25" s="2" t="b">
        <v>0</v>
      </c>
      <c r="K25" s="2" t="b">
        <v>0</v>
      </c>
      <c r="L25" s="2" t="b">
        <v>0</v>
      </c>
      <c r="M25" s="2">
        <v>0</v>
      </c>
      <c r="N25" s="2">
        <v>1240</v>
      </c>
      <c r="O25" s="2">
        <v>938</v>
      </c>
      <c r="P25" s="2">
        <v>938</v>
      </c>
      <c r="Q25" s="4" t="b">
        <v>0</v>
      </c>
      <c r="R25" s="2">
        <v>12</v>
      </c>
      <c r="S25" s="2">
        <v>9</v>
      </c>
    </row>
    <row r="26" spans="1:19" ht="26.25">
      <c r="A26" s="2">
        <v>93</v>
      </c>
      <c r="B26" s="3" t="s">
        <v>67</v>
      </c>
      <c r="C26" s="3" t="s">
        <v>68</v>
      </c>
      <c r="D26" s="2">
        <v>4</v>
      </c>
      <c r="E26" s="3" t="s">
        <v>24</v>
      </c>
      <c r="F26" s="2">
        <v>8</v>
      </c>
      <c r="G26" s="2">
        <v>44</v>
      </c>
      <c r="H26" s="2">
        <v>18</v>
      </c>
      <c r="I26" s="2">
        <v>4</v>
      </c>
      <c r="J26" s="2" t="b">
        <v>0</v>
      </c>
      <c r="K26" s="2" t="b">
        <v>0</v>
      </c>
      <c r="L26" s="2" t="b">
        <v>0</v>
      </c>
      <c r="M26" s="2">
        <v>0</v>
      </c>
      <c r="N26" s="2">
        <v>1440</v>
      </c>
      <c r="O26" s="2">
        <v>750</v>
      </c>
      <c r="P26" s="2">
        <v>750</v>
      </c>
      <c r="Q26" s="4" t="b">
        <v>0</v>
      </c>
      <c r="R26" s="2">
        <v>41</v>
      </c>
      <c r="S26" s="2">
        <v>9</v>
      </c>
    </row>
    <row r="27" spans="1:19" ht="26.25">
      <c r="A27" s="2">
        <v>94</v>
      </c>
      <c r="B27" s="3" t="s">
        <v>69</v>
      </c>
      <c r="C27" s="3" t="s">
        <v>70</v>
      </c>
      <c r="D27" s="2">
        <v>4</v>
      </c>
      <c r="E27" s="3" t="s">
        <v>24</v>
      </c>
      <c r="F27" s="2">
        <v>8</v>
      </c>
      <c r="G27" s="2">
        <v>73</v>
      </c>
      <c r="H27" s="2">
        <v>17</v>
      </c>
      <c r="I27" s="2">
        <v>5</v>
      </c>
      <c r="J27" s="2" t="b">
        <v>0</v>
      </c>
      <c r="K27" s="2" t="b">
        <v>0</v>
      </c>
      <c r="L27" s="2" t="b">
        <v>0</v>
      </c>
      <c r="M27" s="2">
        <v>0</v>
      </c>
      <c r="N27" s="2">
        <v>1705</v>
      </c>
      <c r="O27" s="2">
        <v>750</v>
      </c>
      <c r="P27" s="2">
        <v>750</v>
      </c>
      <c r="Q27" s="4" t="b">
        <v>0</v>
      </c>
      <c r="R27" s="2">
        <v>51</v>
      </c>
      <c r="S27" s="2">
        <v>9</v>
      </c>
    </row>
    <row r="28" spans="1:19" ht="26.25">
      <c r="A28" s="2">
        <v>95</v>
      </c>
      <c r="B28" s="3" t="s">
        <v>71</v>
      </c>
      <c r="C28" s="3" t="s">
        <v>68</v>
      </c>
      <c r="D28" s="2">
        <v>4</v>
      </c>
      <c r="E28" s="3" t="s">
        <v>24</v>
      </c>
      <c r="F28" s="2">
        <v>8</v>
      </c>
      <c r="G28" s="2">
        <v>43</v>
      </c>
      <c r="H28" s="2">
        <v>2</v>
      </c>
      <c r="I28" s="2">
        <v>9</v>
      </c>
      <c r="J28" s="2" t="b">
        <v>0</v>
      </c>
      <c r="K28" s="2" t="b">
        <v>0</v>
      </c>
      <c r="L28" s="2" t="b">
        <v>0</v>
      </c>
      <c r="M28" s="2">
        <v>0</v>
      </c>
      <c r="N28" s="2">
        <v>755</v>
      </c>
      <c r="O28" s="2">
        <v>750</v>
      </c>
      <c r="P28" s="2">
        <v>750</v>
      </c>
      <c r="Q28" s="4" t="b">
        <v>0</v>
      </c>
      <c r="R28" s="2">
        <v>42</v>
      </c>
      <c r="S28" s="2">
        <v>9</v>
      </c>
    </row>
    <row r="29" spans="1:19" ht="39">
      <c r="A29" s="2">
        <v>96</v>
      </c>
      <c r="B29" s="3" t="s">
        <v>72</v>
      </c>
      <c r="C29" s="3" t="s">
        <v>73</v>
      </c>
      <c r="D29" s="2">
        <v>6</v>
      </c>
      <c r="E29" s="3" t="s">
        <v>24</v>
      </c>
      <c r="F29" s="2">
        <v>10</v>
      </c>
      <c r="G29" s="2">
        <v>81</v>
      </c>
      <c r="H29" s="2">
        <v>2</v>
      </c>
      <c r="I29" s="2">
        <v>3</v>
      </c>
      <c r="J29" s="2" t="b">
        <v>0</v>
      </c>
      <c r="K29" s="2" t="b">
        <v>0</v>
      </c>
      <c r="L29" s="2" t="b">
        <v>0</v>
      </c>
      <c r="M29" s="2">
        <v>0</v>
      </c>
      <c r="N29" s="2">
        <v>985</v>
      </c>
      <c r="O29" s="2">
        <v>938</v>
      </c>
      <c r="P29" s="2">
        <v>938</v>
      </c>
      <c r="Q29" s="4" t="b">
        <v>0</v>
      </c>
      <c r="R29" s="2">
        <v>18</v>
      </c>
      <c r="S29" s="2">
        <v>9</v>
      </c>
    </row>
    <row r="30" spans="1:19" ht="26.25">
      <c r="A30" s="2">
        <v>97</v>
      </c>
      <c r="B30" s="3" t="s">
        <v>74</v>
      </c>
      <c r="C30" s="3" t="s">
        <v>75</v>
      </c>
      <c r="D30" s="2">
        <v>5</v>
      </c>
      <c r="E30" s="3" t="s">
        <v>24</v>
      </c>
      <c r="F30" s="2">
        <v>9</v>
      </c>
      <c r="G30" s="2">
        <v>86</v>
      </c>
      <c r="H30" s="2">
        <v>30</v>
      </c>
      <c r="I30" s="2">
        <v>13</v>
      </c>
      <c r="J30" s="2" t="b">
        <v>0</v>
      </c>
      <c r="K30" s="2" t="b">
        <v>0</v>
      </c>
      <c r="L30" s="2" t="b">
        <v>0</v>
      </c>
      <c r="M30" s="2">
        <v>0</v>
      </c>
      <c r="N30" s="2">
        <v>2685</v>
      </c>
      <c r="O30" s="2">
        <v>844</v>
      </c>
      <c r="P30" s="2">
        <v>844</v>
      </c>
      <c r="Q30" s="4" t="b">
        <v>0</v>
      </c>
      <c r="R30" s="2">
        <v>19</v>
      </c>
      <c r="S30" s="2">
        <v>9</v>
      </c>
    </row>
    <row r="31" spans="1:19" ht="39">
      <c r="A31" s="2">
        <v>98</v>
      </c>
      <c r="B31" s="3" t="s">
        <v>76</v>
      </c>
      <c r="C31" s="3" t="s">
        <v>77</v>
      </c>
      <c r="D31" s="2">
        <v>5</v>
      </c>
      <c r="E31" s="3" t="s">
        <v>21</v>
      </c>
      <c r="F31" s="2">
        <v>9</v>
      </c>
      <c r="G31" s="2">
        <v>33</v>
      </c>
      <c r="H31" s="2">
        <v>0</v>
      </c>
      <c r="I31" s="2">
        <v>2</v>
      </c>
      <c r="J31" s="2" t="b">
        <v>0</v>
      </c>
      <c r="K31" s="2" t="b">
        <v>0</v>
      </c>
      <c r="L31" s="2" t="b">
        <v>0</v>
      </c>
      <c r="M31" s="2">
        <v>0</v>
      </c>
      <c r="N31" s="2">
        <v>380</v>
      </c>
      <c r="O31" s="2">
        <v>1233</v>
      </c>
      <c r="P31" s="2">
        <v>1233</v>
      </c>
      <c r="Q31" s="4" t="b">
        <v>0</v>
      </c>
      <c r="R31" s="2">
        <v>35</v>
      </c>
      <c r="S31" s="2">
        <v>9</v>
      </c>
    </row>
    <row r="32" spans="1:19" ht="26.25">
      <c r="A32" s="2">
        <v>99</v>
      </c>
      <c r="B32" s="3" t="s">
        <v>78</v>
      </c>
      <c r="C32" s="3" t="s">
        <v>79</v>
      </c>
      <c r="D32" s="2">
        <v>4</v>
      </c>
      <c r="E32" s="3" t="s">
        <v>21</v>
      </c>
      <c r="F32" s="2">
        <v>8</v>
      </c>
      <c r="G32" s="2">
        <v>23</v>
      </c>
      <c r="H32" s="2">
        <v>3</v>
      </c>
      <c r="I32" s="2">
        <v>2</v>
      </c>
      <c r="J32" s="2" t="b">
        <v>0</v>
      </c>
      <c r="K32" s="2" t="b">
        <v>1</v>
      </c>
      <c r="L32" s="2" t="b">
        <v>0</v>
      </c>
      <c r="M32" s="2">
        <v>0</v>
      </c>
      <c r="N32" s="2">
        <v>1230</v>
      </c>
      <c r="O32" s="2">
        <v>1096</v>
      </c>
      <c r="P32" s="2">
        <v>1096</v>
      </c>
      <c r="Q32" s="4" t="b">
        <v>0</v>
      </c>
      <c r="R32" s="2">
        <v>25</v>
      </c>
      <c r="S32" s="2">
        <v>9</v>
      </c>
    </row>
    <row r="33" spans="1:19" ht="39">
      <c r="A33" s="2">
        <v>100</v>
      </c>
      <c r="B33" s="3" t="s">
        <v>80</v>
      </c>
      <c r="C33" s="3" t="s">
        <v>81</v>
      </c>
      <c r="D33" s="2">
        <v>6</v>
      </c>
      <c r="E33" s="3" t="s">
        <v>21</v>
      </c>
      <c r="F33" s="2">
        <v>10</v>
      </c>
      <c r="G33" s="2">
        <v>57</v>
      </c>
      <c r="H33" s="2">
        <v>9</v>
      </c>
      <c r="I33" s="2">
        <v>3</v>
      </c>
      <c r="J33" s="2" t="b">
        <v>0</v>
      </c>
      <c r="K33" s="2" t="b">
        <v>0</v>
      </c>
      <c r="L33" s="2" t="b">
        <v>0</v>
      </c>
      <c r="M33" s="2">
        <v>0</v>
      </c>
      <c r="N33" s="2">
        <v>1095</v>
      </c>
      <c r="O33" s="2">
        <v>1369</v>
      </c>
      <c r="P33" s="2">
        <v>1369</v>
      </c>
      <c r="Q33" s="4" t="b">
        <v>0</v>
      </c>
      <c r="R33" s="2">
        <v>36</v>
      </c>
      <c r="S33" s="2">
        <v>9</v>
      </c>
    </row>
    <row r="34" spans="1:19" ht="26.25">
      <c r="A34" s="2">
        <v>101</v>
      </c>
      <c r="B34" s="3" t="s">
        <v>82</v>
      </c>
      <c r="C34" s="3" t="s">
        <v>58</v>
      </c>
      <c r="D34" s="2">
        <v>6</v>
      </c>
      <c r="E34" s="3" t="s">
        <v>21</v>
      </c>
      <c r="F34" s="2">
        <v>10</v>
      </c>
      <c r="G34" s="2">
        <v>30</v>
      </c>
      <c r="H34" s="2">
        <v>13</v>
      </c>
      <c r="I34" s="2">
        <v>3</v>
      </c>
      <c r="J34" s="2" t="b">
        <v>0</v>
      </c>
      <c r="K34" s="2" t="b">
        <v>0</v>
      </c>
      <c r="L34" s="2" t="b">
        <v>0</v>
      </c>
      <c r="M34" s="2">
        <v>200</v>
      </c>
      <c r="N34" s="2">
        <v>1025</v>
      </c>
      <c r="O34" s="2">
        <v>1369</v>
      </c>
      <c r="P34" s="2">
        <v>1369</v>
      </c>
      <c r="Q34" s="4" t="b">
        <v>0</v>
      </c>
      <c r="R34" s="2">
        <v>33</v>
      </c>
      <c r="S34" s="2">
        <v>9</v>
      </c>
    </row>
    <row r="35" spans="1:19" ht="39">
      <c r="A35" s="2">
        <v>102</v>
      </c>
      <c r="B35" s="3" t="s">
        <v>83</v>
      </c>
      <c r="C35" s="3" t="s">
        <v>77</v>
      </c>
      <c r="D35" s="2">
        <v>5</v>
      </c>
      <c r="E35" s="3" t="s">
        <v>21</v>
      </c>
      <c r="F35" s="2">
        <v>9</v>
      </c>
      <c r="G35" s="2">
        <v>30</v>
      </c>
      <c r="H35" s="2">
        <v>10</v>
      </c>
      <c r="I35" s="2">
        <v>9</v>
      </c>
      <c r="J35" s="2" t="b">
        <v>0</v>
      </c>
      <c r="K35" s="2" t="b">
        <v>0</v>
      </c>
      <c r="L35" s="2" t="b">
        <v>0</v>
      </c>
      <c r="M35" s="2">
        <v>0</v>
      </c>
      <c r="N35" s="2">
        <v>1025</v>
      </c>
      <c r="O35" s="2">
        <v>1233</v>
      </c>
      <c r="P35" s="2">
        <v>1233</v>
      </c>
      <c r="Q35" s="4" t="b">
        <v>0</v>
      </c>
      <c r="R35" s="2">
        <v>21</v>
      </c>
      <c r="S35" s="2">
        <v>9</v>
      </c>
    </row>
    <row r="36" spans="1:19" ht="26.25">
      <c r="A36" s="2">
        <v>103</v>
      </c>
      <c r="B36" s="3" t="s">
        <v>84</v>
      </c>
      <c r="C36" s="3" t="s">
        <v>85</v>
      </c>
      <c r="D36" s="2">
        <v>6</v>
      </c>
      <c r="E36" s="3" t="s">
        <v>21</v>
      </c>
      <c r="F36" s="2">
        <v>10</v>
      </c>
      <c r="G36" s="2">
        <v>25</v>
      </c>
      <c r="H36" s="2">
        <v>0</v>
      </c>
      <c r="I36" s="2">
        <v>2</v>
      </c>
      <c r="J36" s="2" t="b">
        <v>0</v>
      </c>
      <c r="K36" s="2" t="b">
        <v>0</v>
      </c>
      <c r="L36" s="2" t="b">
        <v>0</v>
      </c>
      <c r="M36" s="2">
        <v>0</v>
      </c>
      <c r="N36" s="2">
        <v>300</v>
      </c>
      <c r="O36" s="2">
        <v>1369</v>
      </c>
      <c r="P36" s="2">
        <v>1369</v>
      </c>
      <c r="Q36" s="4" t="b">
        <v>0</v>
      </c>
      <c r="R36" s="2">
        <v>24</v>
      </c>
      <c r="S36" s="2">
        <v>9</v>
      </c>
    </row>
    <row r="37" spans="1:19" ht="39">
      <c r="A37" s="2">
        <v>104</v>
      </c>
      <c r="B37" s="3" t="s">
        <v>86</v>
      </c>
      <c r="C37" s="3" t="s">
        <v>77</v>
      </c>
      <c r="D37" s="2">
        <v>5</v>
      </c>
      <c r="E37" s="3" t="s">
        <v>21</v>
      </c>
      <c r="F37" s="2">
        <v>9</v>
      </c>
      <c r="G37" s="2">
        <v>15</v>
      </c>
      <c r="H37" s="2">
        <v>8</v>
      </c>
      <c r="I37" s="2">
        <v>2</v>
      </c>
      <c r="J37" s="2" t="b">
        <v>1</v>
      </c>
      <c r="K37" s="2" t="b">
        <v>0</v>
      </c>
      <c r="L37" s="2" t="b">
        <v>0</v>
      </c>
      <c r="M37" s="2">
        <v>0</v>
      </c>
      <c r="N37" s="2">
        <v>1500</v>
      </c>
      <c r="O37" s="2">
        <v>616</v>
      </c>
      <c r="P37" s="2">
        <v>616</v>
      </c>
      <c r="Q37" s="4" t="b">
        <v>0</v>
      </c>
      <c r="R37" s="2">
        <v>28</v>
      </c>
      <c r="S37" s="2">
        <v>9</v>
      </c>
    </row>
    <row r="38" spans="1:19" ht="26.25">
      <c r="A38" s="2">
        <v>105</v>
      </c>
      <c r="B38" s="3" t="s">
        <v>87</v>
      </c>
      <c r="C38" s="3" t="s">
        <v>58</v>
      </c>
      <c r="D38" s="2">
        <v>6</v>
      </c>
      <c r="E38" s="3" t="s">
        <v>21</v>
      </c>
      <c r="F38" s="2">
        <v>10</v>
      </c>
      <c r="G38" s="2">
        <v>16</v>
      </c>
      <c r="H38" s="2">
        <v>4</v>
      </c>
      <c r="I38" s="2">
        <v>2</v>
      </c>
      <c r="J38" s="2" t="b">
        <v>0</v>
      </c>
      <c r="K38" s="2" t="b">
        <v>0</v>
      </c>
      <c r="L38" s="2" t="b">
        <v>0</v>
      </c>
      <c r="M38" s="2">
        <v>0</v>
      </c>
      <c r="N38" s="2">
        <v>410</v>
      </c>
      <c r="O38" s="2">
        <v>1369</v>
      </c>
      <c r="P38" s="2">
        <v>1369</v>
      </c>
      <c r="Q38" s="4" t="b">
        <v>0</v>
      </c>
      <c r="R38" s="2">
        <v>31</v>
      </c>
      <c r="S38" s="2">
        <v>9</v>
      </c>
    </row>
    <row r="39" spans="1:19" ht="26.25">
      <c r="A39" s="2">
        <v>106</v>
      </c>
      <c r="B39" s="3" t="s">
        <v>88</v>
      </c>
      <c r="C39" s="3" t="s">
        <v>58</v>
      </c>
      <c r="D39" s="2">
        <v>6</v>
      </c>
      <c r="E39" s="3" t="s">
        <v>21</v>
      </c>
      <c r="F39" s="2">
        <v>10</v>
      </c>
      <c r="G39" s="2">
        <v>15</v>
      </c>
      <c r="H39" s="2">
        <v>5</v>
      </c>
      <c r="I39" s="2">
        <v>2</v>
      </c>
      <c r="J39" s="2" t="b">
        <v>0</v>
      </c>
      <c r="K39" s="2" t="b">
        <v>0</v>
      </c>
      <c r="L39" s="2" t="b">
        <v>0</v>
      </c>
      <c r="M39" s="2">
        <v>0</v>
      </c>
      <c r="N39" s="2">
        <v>450</v>
      </c>
      <c r="O39" s="2">
        <v>1369</v>
      </c>
      <c r="P39" s="2">
        <v>1369</v>
      </c>
      <c r="Q39" s="4" t="b">
        <v>0</v>
      </c>
      <c r="R39" s="2">
        <v>34</v>
      </c>
      <c r="S39" s="2">
        <v>9</v>
      </c>
    </row>
    <row r="40" spans="1:19" ht="26.25">
      <c r="A40" s="2">
        <v>107</v>
      </c>
      <c r="B40" s="3" t="s">
        <v>89</v>
      </c>
      <c r="C40" s="3" t="s">
        <v>90</v>
      </c>
      <c r="D40" s="2">
        <v>5</v>
      </c>
      <c r="E40" s="3" t="s">
        <v>24</v>
      </c>
      <c r="F40" s="2">
        <v>9</v>
      </c>
      <c r="G40" s="2">
        <v>14</v>
      </c>
      <c r="H40" s="2">
        <v>1</v>
      </c>
      <c r="I40" s="2">
        <v>0</v>
      </c>
      <c r="J40" s="2" t="b">
        <v>1</v>
      </c>
      <c r="K40" s="2" t="b">
        <v>0</v>
      </c>
      <c r="L40" s="2" t="b">
        <v>0</v>
      </c>
      <c r="M40" s="2">
        <v>0</v>
      </c>
      <c r="N40" s="2">
        <v>1090</v>
      </c>
      <c r="O40" s="2">
        <v>422</v>
      </c>
      <c r="P40" s="2">
        <v>422</v>
      </c>
      <c r="Q40" s="4" t="b">
        <v>0</v>
      </c>
      <c r="R40" s="2">
        <v>13</v>
      </c>
      <c r="S40" s="2">
        <v>9</v>
      </c>
    </row>
    <row r="41" spans="1:19" ht="26.25">
      <c r="A41" s="2">
        <v>108</v>
      </c>
      <c r="B41" s="3" t="s">
        <v>38</v>
      </c>
      <c r="C41" s="3" t="s">
        <v>39</v>
      </c>
      <c r="D41" s="2">
        <v>4</v>
      </c>
      <c r="E41" s="3" t="s">
        <v>24</v>
      </c>
      <c r="F41" s="2">
        <v>8</v>
      </c>
      <c r="G41" s="2">
        <v>10</v>
      </c>
      <c r="H41" s="2">
        <v>0</v>
      </c>
      <c r="I41" s="2">
        <v>0</v>
      </c>
      <c r="J41" s="2" t="b">
        <v>0</v>
      </c>
      <c r="K41" s="2" t="b">
        <v>0</v>
      </c>
      <c r="L41" s="2" t="b">
        <v>0</v>
      </c>
      <c r="M41" s="2">
        <v>0</v>
      </c>
      <c r="N41" s="2">
        <v>100</v>
      </c>
      <c r="O41" s="2">
        <v>1355</v>
      </c>
      <c r="P41" s="2">
        <v>1355</v>
      </c>
      <c r="Q41" s="4" t="b">
        <v>0</v>
      </c>
      <c r="R41" s="2">
        <v>15</v>
      </c>
      <c r="S41" s="2">
        <v>10</v>
      </c>
    </row>
    <row r="42" spans="1:19" ht="26.25">
      <c r="A42" s="2">
        <v>109</v>
      </c>
      <c r="B42" s="3" t="s">
        <v>42</v>
      </c>
      <c r="C42" s="3" t="s">
        <v>43</v>
      </c>
      <c r="D42" s="2">
        <v>6</v>
      </c>
      <c r="E42" s="3" t="s">
        <v>21</v>
      </c>
      <c r="F42" s="2">
        <v>10</v>
      </c>
      <c r="G42" s="2">
        <v>10</v>
      </c>
      <c r="H42" s="2">
        <v>8</v>
      </c>
      <c r="I42" s="2">
        <v>2</v>
      </c>
      <c r="J42" s="2" t="b">
        <v>0</v>
      </c>
      <c r="K42" s="2" t="b">
        <v>0</v>
      </c>
      <c r="L42" s="2" t="b">
        <v>0</v>
      </c>
      <c r="M42" s="2">
        <v>0</v>
      </c>
      <c r="N42" s="2">
        <v>550</v>
      </c>
      <c r="O42" s="2">
        <v>793</v>
      </c>
      <c r="P42" s="2">
        <v>793</v>
      </c>
      <c r="Q42" s="4" t="b">
        <v>0</v>
      </c>
      <c r="R42" s="2">
        <v>37</v>
      </c>
      <c r="S42" s="2">
        <v>10</v>
      </c>
    </row>
    <row r="43" spans="1:19" ht="26.25">
      <c r="A43" s="2">
        <v>110</v>
      </c>
      <c r="B43" s="3" t="s">
        <v>57</v>
      </c>
      <c r="C43" s="3" t="s">
        <v>58</v>
      </c>
      <c r="D43" s="2">
        <v>6</v>
      </c>
      <c r="E43" s="3" t="s">
        <v>21</v>
      </c>
      <c r="F43" s="2">
        <v>10</v>
      </c>
      <c r="G43" s="2">
        <v>74</v>
      </c>
      <c r="H43" s="2">
        <v>23</v>
      </c>
      <c r="I43" s="2">
        <v>16</v>
      </c>
      <c r="J43" s="2" t="b">
        <v>0</v>
      </c>
      <c r="K43" s="2" t="b">
        <v>1</v>
      </c>
      <c r="L43" s="2" t="b">
        <v>0</v>
      </c>
      <c r="M43" s="2">
        <v>0</v>
      </c>
      <c r="N43" s="2">
        <v>3290</v>
      </c>
      <c r="O43" s="2">
        <v>793</v>
      </c>
      <c r="P43" s="2">
        <v>793</v>
      </c>
      <c r="Q43" s="4" t="b">
        <v>0</v>
      </c>
      <c r="R43" s="2">
        <v>32</v>
      </c>
      <c r="S43" s="2">
        <v>10</v>
      </c>
    </row>
    <row r="44" spans="1:19" ht="39">
      <c r="A44" s="2">
        <v>111</v>
      </c>
      <c r="B44" s="3" t="s">
        <v>83</v>
      </c>
      <c r="C44" s="3" t="s">
        <v>77</v>
      </c>
      <c r="D44" s="2">
        <v>5</v>
      </c>
      <c r="E44" s="3" t="s">
        <v>21</v>
      </c>
      <c r="F44" s="2">
        <v>9</v>
      </c>
      <c r="G44" s="2">
        <v>11</v>
      </c>
      <c r="H44" s="2">
        <v>9</v>
      </c>
      <c r="I44" s="2">
        <v>1</v>
      </c>
      <c r="J44" s="2" t="b">
        <v>0</v>
      </c>
      <c r="K44" s="2" t="b">
        <v>0</v>
      </c>
      <c r="L44" s="2" t="b">
        <v>0</v>
      </c>
      <c r="M44" s="2">
        <v>0</v>
      </c>
      <c r="N44" s="2">
        <v>585</v>
      </c>
      <c r="O44" s="2">
        <v>714</v>
      </c>
      <c r="P44" s="2">
        <v>714</v>
      </c>
      <c r="Q44" s="4" t="b">
        <v>0</v>
      </c>
      <c r="R44" s="2">
        <v>21</v>
      </c>
      <c r="S44" s="2">
        <v>10</v>
      </c>
    </row>
    <row r="45" spans="1:19" ht="39">
      <c r="A45" s="2">
        <v>112</v>
      </c>
      <c r="B45" s="3" t="s">
        <v>76</v>
      </c>
      <c r="C45" s="3" t="s">
        <v>77</v>
      </c>
      <c r="D45" s="2">
        <v>5</v>
      </c>
      <c r="E45" s="3" t="s">
        <v>21</v>
      </c>
      <c r="F45" s="2">
        <v>9</v>
      </c>
      <c r="G45" s="2">
        <v>79</v>
      </c>
      <c r="H45" s="2">
        <v>23</v>
      </c>
      <c r="I45" s="2">
        <v>2</v>
      </c>
      <c r="J45" s="2" t="b">
        <v>0</v>
      </c>
      <c r="K45" s="2" t="b">
        <v>0</v>
      </c>
      <c r="L45" s="2" t="b">
        <v>0</v>
      </c>
      <c r="M45" s="2">
        <v>0</v>
      </c>
      <c r="N45" s="2">
        <v>1990</v>
      </c>
      <c r="O45" s="2">
        <v>714</v>
      </c>
      <c r="P45" s="2">
        <v>714</v>
      </c>
      <c r="Q45" s="4" t="b">
        <v>0</v>
      </c>
      <c r="R45" s="2">
        <v>35</v>
      </c>
      <c r="S45" s="2">
        <v>10</v>
      </c>
    </row>
    <row r="46" spans="1:19" ht="26.25">
      <c r="A46" s="2">
        <v>113</v>
      </c>
      <c r="B46" s="3" t="s">
        <v>88</v>
      </c>
      <c r="C46" s="3" t="s">
        <v>58</v>
      </c>
      <c r="D46" s="2">
        <v>6</v>
      </c>
      <c r="E46" s="3" t="s">
        <v>21</v>
      </c>
      <c r="F46" s="2">
        <v>10</v>
      </c>
      <c r="G46" s="2">
        <v>6</v>
      </c>
      <c r="H46" s="2">
        <v>0</v>
      </c>
      <c r="I46" s="2">
        <v>0</v>
      </c>
      <c r="J46" s="2" t="b">
        <v>0</v>
      </c>
      <c r="K46" s="2" t="b">
        <v>0</v>
      </c>
      <c r="L46" s="2" t="b">
        <v>0</v>
      </c>
      <c r="M46" s="2">
        <v>0</v>
      </c>
      <c r="N46" s="2">
        <v>60</v>
      </c>
      <c r="O46" s="2">
        <v>793</v>
      </c>
      <c r="P46" s="2">
        <v>793</v>
      </c>
      <c r="Q46" s="4" t="b">
        <v>0</v>
      </c>
      <c r="R46" s="2">
        <v>34</v>
      </c>
      <c r="S46" s="2">
        <v>10</v>
      </c>
    </row>
    <row r="47" spans="1:19" ht="26.25">
      <c r="A47" s="2">
        <v>114</v>
      </c>
      <c r="B47" s="3" t="s">
        <v>82</v>
      </c>
      <c r="C47" s="3" t="s">
        <v>58</v>
      </c>
      <c r="D47" s="2">
        <v>6</v>
      </c>
      <c r="E47" s="3" t="s">
        <v>21</v>
      </c>
      <c r="F47" s="2">
        <v>10</v>
      </c>
      <c r="G47" s="2">
        <v>32</v>
      </c>
      <c r="H47" s="2">
        <v>29</v>
      </c>
      <c r="I47" s="2">
        <v>16</v>
      </c>
      <c r="J47" s="2" t="b">
        <v>0</v>
      </c>
      <c r="K47" s="2" t="b">
        <v>0</v>
      </c>
      <c r="L47" s="2" t="b">
        <v>0</v>
      </c>
      <c r="M47" s="2">
        <v>0</v>
      </c>
      <c r="N47" s="2">
        <v>2170</v>
      </c>
      <c r="O47" s="2">
        <v>793</v>
      </c>
      <c r="P47" s="2">
        <v>793</v>
      </c>
      <c r="Q47" s="4" t="b">
        <v>0</v>
      </c>
      <c r="R47" s="2">
        <v>33</v>
      </c>
      <c r="S47" s="2">
        <v>10</v>
      </c>
    </row>
    <row r="48" spans="1:19" ht="26.25">
      <c r="A48" s="2">
        <v>115</v>
      </c>
      <c r="B48" s="3" t="s">
        <v>84</v>
      </c>
      <c r="C48" s="3" t="s">
        <v>85</v>
      </c>
      <c r="D48" s="2">
        <v>6</v>
      </c>
      <c r="E48" s="3" t="s">
        <v>21</v>
      </c>
      <c r="F48" s="2">
        <v>10</v>
      </c>
      <c r="G48" s="2">
        <v>29</v>
      </c>
      <c r="H48" s="2">
        <v>8</v>
      </c>
      <c r="I48" s="2">
        <v>5</v>
      </c>
      <c r="J48" s="2" t="b">
        <v>0</v>
      </c>
      <c r="K48" s="2" t="b">
        <v>0</v>
      </c>
      <c r="L48" s="2" t="b">
        <v>0</v>
      </c>
      <c r="M48" s="2">
        <v>0</v>
      </c>
      <c r="N48" s="2">
        <v>815</v>
      </c>
      <c r="O48" s="2">
        <v>793</v>
      </c>
      <c r="P48" s="2">
        <v>793</v>
      </c>
      <c r="Q48" s="4" t="b">
        <v>0</v>
      </c>
      <c r="R48" s="2">
        <v>24</v>
      </c>
      <c r="S48" s="2">
        <v>10</v>
      </c>
    </row>
    <row r="49" spans="1:19" ht="26.25">
      <c r="A49" s="2">
        <v>116</v>
      </c>
      <c r="B49" s="3" t="s">
        <v>78</v>
      </c>
      <c r="C49" s="3" t="s">
        <v>79</v>
      </c>
      <c r="D49" s="2">
        <v>4</v>
      </c>
      <c r="E49" s="3" t="s">
        <v>21</v>
      </c>
      <c r="F49" s="2">
        <v>8</v>
      </c>
      <c r="G49" s="2">
        <v>40</v>
      </c>
      <c r="H49" s="2">
        <v>0</v>
      </c>
      <c r="I49" s="2">
        <v>1</v>
      </c>
      <c r="J49" s="2" t="b">
        <v>0</v>
      </c>
      <c r="K49" s="2" t="b">
        <v>0</v>
      </c>
      <c r="L49" s="2" t="b">
        <v>0</v>
      </c>
      <c r="M49" s="2">
        <v>0</v>
      </c>
      <c r="N49" s="2">
        <v>425</v>
      </c>
      <c r="O49" s="2">
        <v>635</v>
      </c>
      <c r="P49" s="2">
        <v>635</v>
      </c>
      <c r="Q49" s="4" t="b">
        <v>0</v>
      </c>
      <c r="R49" s="2">
        <v>25</v>
      </c>
      <c r="S49" s="2">
        <v>10</v>
      </c>
    </row>
    <row r="50" spans="1:19" ht="26.25">
      <c r="A50" s="2">
        <v>117</v>
      </c>
      <c r="B50" s="3" t="s">
        <v>87</v>
      </c>
      <c r="C50" s="3" t="s">
        <v>58</v>
      </c>
      <c r="D50" s="2">
        <v>6</v>
      </c>
      <c r="E50" s="3" t="s">
        <v>21</v>
      </c>
      <c r="F50" s="2">
        <v>10</v>
      </c>
      <c r="G50" s="2">
        <v>74</v>
      </c>
      <c r="H50" s="2">
        <v>23</v>
      </c>
      <c r="I50" s="2">
        <v>15</v>
      </c>
      <c r="J50" s="2" t="b">
        <v>0</v>
      </c>
      <c r="K50" s="2" t="b">
        <v>1</v>
      </c>
      <c r="L50" s="2" t="b">
        <v>0</v>
      </c>
      <c r="M50" s="2">
        <v>0</v>
      </c>
      <c r="N50" s="2">
        <v>3265</v>
      </c>
      <c r="O50" s="2">
        <v>793</v>
      </c>
      <c r="P50" s="2">
        <v>793</v>
      </c>
      <c r="Q50" s="4" t="b">
        <v>0</v>
      </c>
      <c r="R50" s="2">
        <v>31</v>
      </c>
      <c r="S50" s="2">
        <v>10</v>
      </c>
    </row>
    <row r="51" spans="1:19" ht="39">
      <c r="A51" s="2">
        <v>118</v>
      </c>
      <c r="B51" s="3" t="s">
        <v>80</v>
      </c>
      <c r="C51" s="3" t="s">
        <v>81</v>
      </c>
      <c r="D51" s="2">
        <v>6</v>
      </c>
      <c r="E51" s="3" t="s">
        <v>21</v>
      </c>
      <c r="F51" s="2">
        <v>10</v>
      </c>
      <c r="G51" s="2">
        <v>84</v>
      </c>
      <c r="H51" s="2">
        <v>6</v>
      </c>
      <c r="I51" s="2">
        <v>13</v>
      </c>
      <c r="J51" s="2" t="b">
        <v>0</v>
      </c>
      <c r="K51" s="2" t="b">
        <v>0</v>
      </c>
      <c r="L51" s="2" t="b">
        <v>0</v>
      </c>
      <c r="M51" s="2">
        <v>0</v>
      </c>
      <c r="N51" s="2">
        <v>1465</v>
      </c>
      <c r="O51" s="2">
        <v>793</v>
      </c>
      <c r="P51" s="2">
        <v>793</v>
      </c>
      <c r="Q51" s="4" t="b">
        <v>0</v>
      </c>
      <c r="R51" s="2">
        <v>36</v>
      </c>
      <c r="S51" s="2">
        <v>10</v>
      </c>
    </row>
    <row r="52" spans="1:19" ht="39">
      <c r="A52" s="2">
        <v>119</v>
      </c>
      <c r="B52" s="3" t="s">
        <v>91</v>
      </c>
      <c r="C52" s="3" t="s">
        <v>92</v>
      </c>
      <c r="D52" s="2">
        <v>6</v>
      </c>
      <c r="E52" s="3" t="s">
        <v>21</v>
      </c>
      <c r="F52" s="2">
        <v>10</v>
      </c>
      <c r="G52" s="2">
        <v>65</v>
      </c>
      <c r="H52" s="2">
        <v>8</v>
      </c>
      <c r="I52" s="2">
        <v>3</v>
      </c>
      <c r="J52" s="2" t="b">
        <v>0</v>
      </c>
      <c r="K52" s="2" t="b">
        <v>0</v>
      </c>
      <c r="L52" s="2" t="b">
        <v>0</v>
      </c>
      <c r="M52" s="2">
        <v>0</v>
      </c>
      <c r="N52" s="2">
        <v>1125</v>
      </c>
      <c r="O52" s="2">
        <v>793</v>
      </c>
      <c r="P52" s="2">
        <v>793</v>
      </c>
      <c r="Q52" s="4" t="b">
        <v>0</v>
      </c>
      <c r="R52" s="2">
        <v>47</v>
      </c>
      <c r="S52" s="2">
        <v>10</v>
      </c>
    </row>
    <row r="53" spans="1:19" ht="39">
      <c r="A53" s="2">
        <v>120</v>
      </c>
      <c r="B53" s="3" t="s">
        <v>86</v>
      </c>
      <c r="C53" s="3" t="s">
        <v>77</v>
      </c>
      <c r="D53" s="2">
        <v>5</v>
      </c>
      <c r="E53" s="3" t="s">
        <v>21</v>
      </c>
      <c r="F53" s="2">
        <v>9</v>
      </c>
      <c r="G53" s="2">
        <v>30</v>
      </c>
      <c r="H53" s="2">
        <v>18</v>
      </c>
      <c r="I53" s="2">
        <v>0</v>
      </c>
      <c r="J53" s="2" t="b">
        <v>0</v>
      </c>
      <c r="K53" s="2" t="b">
        <v>0</v>
      </c>
      <c r="L53" s="2" t="b">
        <v>0</v>
      </c>
      <c r="M53" s="2">
        <v>0</v>
      </c>
      <c r="N53" s="2">
        <v>1200</v>
      </c>
      <c r="O53" s="2">
        <v>714</v>
      </c>
      <c r="P53" s="2">
        <v>714</v>
      </c>
      <c r="Q53" s="4" t="b">
        <v>0</v>
      </c>
      <c r="R53" s="2">
        <v>28</v>
      </c>
      <c r="S53" s="2">
        <v>10</v>
      </c>
    </row>
    <row r="54" spans="1:19" ht="26.25">
      <c r="A54" s="2">
        <v>121</v>
      </c>
      <c r="B54" s="3" t="s">
        <v>32</v>
      </c>
      <c r="C54" s="3" t="s">
        <v>33</v>
      </c>
      <c r="D54" s="2">
        <v>5</v>
      </c>
      <c r="E54" s="3" t="s">
        <v>24</v>
      </c>
      <c r="F54" s="2">
        <v>9</v>
      </c>
      <c r="G54" s="2">
        <v>34</v>
      </c>
      <c r="H54" s="2">
        <v>12</v>
      </c>
      <c r="I54" s="2">
        <v>11</v>
      </c>
      <c r="J54" s="2" t="b">
        <v>0</v>
      </c>
      <c r="K54" s="2" t="b">
        <v>0</v>
      </c>
      <c r="L54" s="2" t="b">
        <v>0</v>
      </c>
      <c r="M54" s="2">
        <v>0</v>
      </c>
      <c r="N54" s="2">
        <v>1215</v>
      </c>
      <c r="O54" s="2">
        <v>1525</v>
      </c>
      <c r="P54" s="2">
        <v>1525</v>
      </c>
      <c r="Q54" s="4" t="b">
        <v>0</v>
      </c>
      <c r="R54" s="2">
        <v>49</v>
      </c>
      <c r="S54" s="2">
        <v>10</v>
      </c>
    </row>
    <row r="55" spans="1:19" ht="39">
      <c r="A55" s="2">
        <v>122</v>
      </c>
      <c r="B55" s="3" t="s">
        <v>28</v>
      </c>
      <c r="C55" s="3" t="s">
        <v>29</v>
      </c>
      <c r="D55" s="2">
        <v>6</v>
      </c>
      <c r="E55" s="3" t="s">
        <v>24</v>
      </c>
      <c r="F55" s="2">
        <v>10</v>
      </c>
      <c r="G55" s="2">
        <v>18</v>
      </c>
      <c r="H55" s="2">
        <v>7</v>
      </c>
      <c r="I55" s="2">
        <v>1</v>
      </c>
      <c r="J55" s="2" t="b">
        <v>0</v>
      </c>
      <c r="K55" s="2" t="b">
        <v>0</v>
      </c>
      <c r="L55" s="2" t="b">
        <v>0</v>
      </c>
      <c r="M55" s="2">
        <v>0</v>
      </c>
      <c r="N55" s="2">
        <v>555</v>
      </c>
      <c r="O55" s="2">
        <v>1694</v>
      </c>
      <c r="P55" s="2">
        <v>1694</v>
      </c>
      <c r="Q55" s="4" t="b">
        <v>0</v>
      </c>
      <c r="R55" s="2">
        <v>14</v>
      </c>
      <c r="S55" s="2">
        <v>10</v>
      </c>
    </row>
    <row r="56" spans="1:19" ht="39">
      <c r="A56" s="2">
        <v>123</v>
      </c>
      <c r="B56" s="3" t="s">
        <v>30</v>
      </c>
      <c r="C56" s="3" t="s">
        <v>31</v>
      </c>
      <c r="D56" s="2">
        <v>6</v>
      </c>
      <c r="E56" s="3" t="s">
        <v>24</v>
      </c>
      <c r="F56" s="2">
        <v>10</v>
      </c>
      <c r="G56" s="2">
        <v>16</v>
      </c>
      <c r="H56" s="2">
        <v>4</v>
      </c>
      <c r="I56" s="2">
        <v>5</v>
      </c>
      <c r="J56" s="2" t="b">
        <v>0</v>
      </c>
      <c r="K56" s="2" t="b">
        <v>0</v>
      </c>
      <c r="L56" s="2" t="b">
        <v>0</v>
      </c>
      <c r="M56" s="2">
        <v>0</v>
      </c>
      <c r="N56" s="2">
        <v>485</v>
      </c>
      <c r="O56" s="2">
        <v>1694</v>
      </c>
      <c r="P56" s="2">
        <v>1694</v>
      </c>
      <c r="Q56" s="4" t="b">
        <v>0</v>
      </c>
      <c r="R56" s="2">
        <v>45</v>
      </c>
      <c r="S56" s="2">
        <v>10</v>
      </c>
    </row>
    <row r="57" spans="1:19" ht="39">
      <c r="A57" s="2">
        <v>124</v>
      </c>
      <c r="B57" s="3" t="s">
        <v>34</v>
      </c>
      <c r="C57" s="3" t="s">
        <v>35</v>
      </c>
      <c r="D57" s="2">
        <v>6</v>
      </c>
      <c r="E57" s="3" t="s">
        <v>24</v>
      </c>
      <c r="F57" s="2">
        <v>10</v>
      </c>
      <c r="G57" s="2">
        <v>23</v>
      </c>
      <c r="H57" s="2">
        <v>5</v>
      </c>
      <c r="I57" s="2">
        <v>0</v>
      </c>
      <c r="J57" s="2" t="b">
        <v>0</v>
      </c>
      <c r="K57" s="2" t="b">
        <v>0</v>
      </c>
      <c r="L57" s="2" t="b">
        <v>0</v>
      </c>
      <c r="M57" s="2">
        <v>0</v>
      </c>
      <c r="N57" s="2">
        <v>480</v>
      </c>
      <c r="O57" s="2">
        <v>1694</v>
      </c>
      <c r="P57" s="2">
        <v>1694</v>
      </c>
      <c r="Q57" s="4" t="b">
        <v>0</v>
      </c>
      <c r="R57" s="2">
        <v>44</v>
      </c>
      <c r="S57" s="2">
        <v>10</v>
      </c>
    </row>
    <row r="58" spans="1:19" ht="39">
      <c r="A58" s="2">
        <v>125</v>
      </c>
      <c r="B58" s="3" t="s">
        <v>22</v>
      </c>
      <c r="C58" s="3" t="s">
        <v>23</v>
      </c>
      <c r="D58" s="2">
        <v>6</v>
      </c>
      <c r="E58" s="3" t="s">
        <v>24</v>
      </c>
      <c r="F58" s="2">
        <v>10</v>
      </c>
      <c r="G58" s="2">
        <v>33</v>
      </c>
      <c r="H58" s="2">
        <v>8</v>
      </c>
      <c r="I58" s="2">
        <v>4</v>
      </c>
      <c r="J58" s="2" t="b">
        <v>0</v>
      </c>
      <c r="K58" s="2" t="b">
        <v>0</v>
      </c>
      <c r="L58" s="2" t="b">
        <v>0</v>
      </c>
      <c r="M58" s="2">
        <v>0</v>
      </c>
      <c r="N58" s="2">
        <v>830</v>
      </c>
      <c r="O58" s="2">
        <v>1694</v>
      </c>
      <c r="P58" s="2">
        <v>1694</v>
      </c>
      <c r="Q58" s="4" t="b">
        <v>0</v>
      </c>
      <c r="R58" s="2">
        <v>52</v>
      </c>
      <c r="S58" s="2">
        <v>10</v>
      </c>
    </row>
    <row r="59" spans="1:19" ht="39">
      <c r="A59" s="2">
        <v>126</v>
      </c>
      <c r="B59" s="3" t="s">
        <v>25</v>
      </c>
      <c r="C59" s="3" t="s">
        <v>23</v>
      </c>
      <c r="D59" s="2">
        <v>6</v>
      </c>
      <c r="E59" s="3" t="s">
        <v>24</v>
      </c>
      <c r="F59" s="2">
        <v>10</v>
      </c>
      <c r="G59" s="2">
        <v>50</v>
      </c>
      <c r="H59" s="2">
        <v>5</v>
      </c>
      <c r="I59" s="2">
        <v>10</v>
      </c>
      <c r="J59" s="2" t="b">
        <v>0</v>
      </c>
      <c r="K59" s="2" t="b">
        <v>0</v>
      </c>
      <c r="L59" s="2" t="b">
        <v>0</v>
      </c>
      <c r="M59" s="2">
        <v>0</v>
      </c>
      <c r="N59" s="2">
        <v>1000</v>
      </c>
      <c r="O59" s="2">
        <v>1694</v>
      </c>
      <c r="P59" s="2">
        <v>1694</v>
      </c>
      <c r="Q59" s="4" t="b">
        <v>0</v>
      </c>
      <c r="R59" s="2">
        <v>11</v>
      </c>
      <c r="S59" s="2">
        <v>10</v>
      </c>
    </row>
    <row r="60" spans="1:19" ht="26.25">
      <c r="A60" s="2">
        <v>127</v>
      </c>
      <c r="B60" s="3" t="s">
        <v>26</v>
      </c>
      <c r="C60" s="3" t="s">
        <v>27</v>
      </c>
      <c r="D60" s="2">
        <v>3</v>
      </c>
      <c r="E60" s="3" t="s">
        <v>24</v>
      </c>
      <c r="F60" s="2">
        <v>7</v>
      </c>
      <c r="G60" s="2">
        <v>15</v>
      </c>
      <c r="H60" s="2">
        <v>1</v>
      </c>
      <c r="I60" s="2">
        <v>9</v>
      </c>
      <c r="J60" s="2" t="b">
        <v>0</v>
      </c>
      <c r="K60" s="2" t="b">
        <v>0</v>
      </c>
      <c r="L60" s="2" t="b">
        <v>0</v>
      </c>
      <c r="M60" s="2">
        <v>0</v>
      </c>
      <c r="N60" s="2">
        <v>425</v>
      </c>
      <c r="O60" s="2">
        <v>1186</v>
      </c>
      <c r="P60" s="2">
        <v>1186</v>
      </c>
      <c r="Q60" s="4" t="b">
        <v>0</v>
      </c>
      <c r="R60" s="2">
        <v>46</v>
      </c>
      <c r="S60" s="2">
        <v>10</v>
      </c>
    </row>
    <row r="61" spans="1:19" ht="26.25">
      <c r="A61" s="2">
        <v>128</v>
      </c>
      <c r="B61" s="3" t="s">
        <v>36</v>
      </c>
      <c r="C61" s="3" t="s">
        <v>37</v>
      </c>
      <c r="D61" s="2">
        <v>5</v>
      </c>
      <c r="E61" s="3" t="s">
        <v>24</v>
      </c>
      <c r="F61" s="2">
        <v>9</v>
      </c>
      <c r="G61" s="2">
        <v>15</v>
      </c>
      <c r="H61" s="2">
        <v>4</v>
      </c>
      <c r="I61" s="2">
        <v>1</v>
      </c>
      <c r="J61" s="2" t="b">
        <v>0</v>
      </c>
      <c r="K61" s="2" t="b">
        <v>0</v>
      </c>
      <c r="L61" s="2" t="b">
        <v>0</v>
      </c>
      <c r="M61" s="2">
        <v>0</v>
      </c>
      <c r="N61" s="2">
        <v>375</v>
      </c>
      <c r="O61" s="2">
        <v>1525</v>
      </c>
      <c r="P61" s="2">
        <v>1525</v>
      </c>
      <c r="Q61" s="4" t="b">
        <v>0</v>
      </c>
      <c r="R61" s="2">
        <v>16</v>
      </c>
      <c r="S61" s="2">
        <v>10</v>
      </c>
    </row>
    <row r="62" spans="1:19" ht="39">
      <c r="A62" s="2">
        <v>129</v>
      </c>
      <c r="B62" s="3" t="s">
        <v>93</v>
      </c>
      <c r="C62" s="3" t="s">
        <v>94</v>
      </c>
      <c r="D62" s="2">
        <v>4</v>
      </c>
      <c r="E62" s="3" t="s">
        <v>24</v>
      </c>
      <c r="F62" s="2">
        <v>8</v>
      </c>
      <c r="G62" s="2">
        <v>31</v>
      </c>
      <c r="H62" s="2">
        <v>9</v>
      </c>
      <c r="I62" s="2">
        <v>6</v>
      </c>
      <c r="J62" s="2" t="b">
        <v>0</v>
      </c>
      <c r="K62" s="2" t="b">
        <v>0</v>
      </c>
      <c r="L62" s="2" t="b">
        <v>0</v>
      </c>
      <c r="M62" s="2">
        <v>0</v>
      </c>
      <c r="N62" s="2">
        <v>910</v>
      </c>
      <c r="O62" s="2">
        <v>1355</v>
      </c>
      <c r="P62" s="2">
        <v>1355</v>
      </c>
      <c r="Q62" s="4" t="b">
        <v>0</v>
      </c>
      <c r="R62" s="2">
        <v>40</v>
      </c>
      <c r="S62" s="2">
        <v>10</v>
      </c>
    </row>
    <row r="63" spans="1:19" ht="39">
      <c r="A63" s="2">
        <v>130</v>
      </c>
      <c r="B63" s="3" t="s">
        <v>50</v>
      </c>
      <c r="C63" s="3" t="s">
        <v>51</v>
      </c>
      <c r="D63" s="2">
        <v>5</v>
      </c>
      <c r="E63" s="3" t="s">
        <v>21</v>
      </c>
      <c r="F63" s="2">
        <v>9</v>
      </c>
      <c r="G63" s="2">
        <v>43</v>
      </c>
      <c r="H63" s="2">
        <v>31</v>
      </c>
      <c r="I63" s="2">
        <v>9</v>
      </c>
      <c r="J63" s="2" t="b">
        <v>1</v>
      </c>
      <c r="K63" s="2" t="b">
        <v>0</v>
      </c>
      <c r="L63" s="2" t="b">
        <v>0</v>
      </c>
      <c r="M63" s="2">
        <v>0</v>
      </c>
      <c r="N63" s="2">
        <v>3105</v>
      </c>
      <c r="O63" s="2">
        <v>734</v>
      </c>
      <c r="P63" s="2">
        <v>734</v>
      </c>
      <c r="Q63" s="4" t="b">
        <v>0</v>
      </c>
      <c r="R63" s="2">
        <v>22</v>
      </c>
      <c r="S63" s="2">
        <v>11</v>
      </c>
    </row>
    <row r="64" spans="1:19" ht="26.25">
      <c r="A64" s="2">
        <v>131</v>
      </c>
      <c r="B64" s="3" t="s">
        <v>65</v>
      </c>
      <c r="C64" s="3" t="s">
        <v>66</v>
      </c>
      <c r="D64" s="2">
        <v>6</v>
      </c>
      <c r="E64" s="3" t="s">
        <v>24</v>
      </c>
      <c r="F64" s="2">
        <v>10</v>
      </c>
      <c r="G64" s="2">
        <v>26</v>
      </c>
      <c r="H64" s="2">
        <v>27</v>
      </c>
      <c r="I64" s="2">
        <v>4</v>
      </c>
      <c r="J64" s="2" t="b">
        <v>0</v>
      </c>
      <c r="K64" s="2" t="b">
        <v>0</v>
      </c>
      <c r="L64" s="2" t="b">
        <v>0</v>
      </c>
      <c r="M64" s="2">
        <v>0</v>
      </c>
      <c r="N64" s="2">
        <v>1710</v>
      </c>
      <c r="O64" s="2">
        <v>1171</v>
      </c>
      <c r="P64" s="2">
        <v>1171</v>
      </c>
      <c r="Q64" s="4" t="b">
        <v>0</v>
      </c>
      <c r="R64" s="2">
        <v>12</v>
      </c>
      <c r="S64" s="2">
        <v>11</v>
      </c>
    </row>
    <row r="65" spans="1:19" ht="26.25">
      <c r="A65" s="2">
        <v>132</v>
      </c>
      <c r="B65" s="3" t="s">
        <v>95</v>
      </c>
      <c r="C65" s="3" t="s">
        <v>68</v>
      </c>
      <c r="D65" s="2">
        <v>4</v>
      </c>
      <c r="E65" s="3" t="s">
        <v>24</v>
      </c>
      <c r="F65" s="2">
        <v>8</v>
      </c>
      <c r="G65" s="2">
        <v>0</v>
      </c>
      <c r="H65" s="2">
        <v>0</v>
      </c>
      <c r="I65" s="2">
        <v>0</v>
      </c>
      <c r="J65" s="2" t="b">
        <v>0</v>
      </c>
      <c r="K65" s="2" t="b">
        <v>0</v>
      </c>
      <c r="L65" s="2" t="b">
        <v>0</v>
      </c>
      <c r="M65" s="2">
        <v>0</v>
      </c>
      <c r="N65" s="2">
        <v>0</v>
      </c>
      <c r="O65" s="2">
        <v>937</v>
      </c>
      <c r="P65" s="2">
        <v>937</v>
      </c>
      <c r="Q65" s="4" t="b">
        <v>0</v>
      </c>
      <c r="R65" s="2">
        <v>48</v>
      </c>
      <c r="S65" s="2">
        <v>11</v>
      </c>
    </row>
    <row r="66" spans="1:19" ht="39">
      <c r="A66" s="2">
        <v>133</v>
      </c>
      <c r="B66" s="3" t="s">
        <v>72</v>
      </c>
      <c r="C66" s="3" t="s">
        <v>73</v>
      </c>
      <c r="D66" s="2">
        <v>6</v>
      </c>
      <c r="E66" s="3" t="s">
        <v>24</v>
      </c>
      <c r="F66" s="2">
        <v>10</v>
      </c>
      <c r="G66" s="2">
        <v>30</v>
      </c>
      <c r="H66" s="2">
        <v>8</v>
      </c>
      <c r="I66" s="2">
        <v>3</v>
      </c>
      <c r="J66" s="2" t="b">
        <v>0</v>
      </c>
      <c r="K66" s="2" t="b">
        <v>0</v>
      </c>
      <c r="L66" s="2" t="b">
        <v>0</v>
      </c>
      <c r="M66" s="2">
        <v>0</v>
      </c>
      <c r="N66" s="2">
        <v>775</v>
      </c>
      <c r="O66" s="2">
        <v>1171</v>
      </c>
      <c r="P66" s="2">
        <v>1171</v>
      </c>
      <c r="Q66" s="4" t="b">
        <v>0</v>
      </c>
      <c r="R66" s="2">
        <v>18</v>
      </c>
      <c r="S66" s="2">
        <v>11</v>
      </c>
    </row>
    <row r="67" spans="1:19" ht="26.25">
      <c r="A67" s="2">
        <v>134</v>
      </c>
      <c r="B67" s="3" t="s">
        <v>69</v>
      </c>
      <c r="C67" s="3" t="s">
        <v>70</v>
      </c>
      <c r="D67" s="2">
        <v>4</v>
      </c>
      <c r="E67" s="3" t="s">
        <v>24</v>
      </c>
      <c r="F67" s="2">
        <v>8</v>
      </c>
      <c r="G67" s="2">
        <v>58</v>
      </c>
      <c r="H67" s="2">
        <v>12</v>
      </c>
      <c r="I67" s="2">
        <v>8</v>
      </c>
      <c r="J67" s="2" t="b">
        <v>0</v>
      </c>
      <c r="K67" s="2" t="b">
        <v>0</v>
      </c>
      <c r="L67" s="2" t="b">
        <v>0</v>
      </c>
      <c r="M67" s="2">
        <v>0</v>
      </c>
      <c r="N67" s="2">
        <v>1380</v>
      </c>
      <c r="O67" s="2">
        <v>937</v>
      </c>
      <c r="P67" s="2">
        <v>937</v>
      </c>
      <c r="Q67" s="4" t="b">
        <v>0</v>
      </c>
      <c r="R67" s="2">
        <v>51</v>
      </c>
      <c r="S67" s="2">
        <v>11</v>
      </c>
    </row>
    <row r="68" spans="1:19" ht="26.25">
      <c r="A68" s="2">
        <v>135</v>
      </c>
      <c r="B68" s="3" t="s">
        <v>74</v>
      </c>
      <c r="C68" s="3" t="s">
        <v>75</v>
      </c>
      <c r="D68" s="2">
        <v>5</v>
      </c>
      <c r="E68" s="3" t="s">
        <v>24</v>
      </c>
      <c r="F68" s="2">
        <v>9</v>
      </c>
      <c r="G68" s="2">
        <v>4</v>
      </c>
      <c r="H68" s="2">
        <v>0</v>
      </c>
      <c r="I68" s="2">
        <v>3</v>
      </c>
      <c r="J68" s="2" t="b">
        <v>0</v>
      </c>
      <c r="K68" s="2" t="b">
        <v>0</v>
      </c>
      <c r="L68" s="2" t="b">
        <v>0</v>
      </c>
      <c r="M68" s="2">
        <v>0</v>
      </c>
      <c r="N68" s="2">
        <v>115</v>
      </c>
      <c r="O68" s="2">
        <v>1054</v>
      </c>
      <c r="P68" s="2">
        <v>1054</v>
      </c>
      <c r="Q68" s="4" t="b">
        <v>0</v>
      </c>
      <c r="R68" s="2">
        <v>19</v>
      </c>
      <c r="S68" s="2">
        <v>11</v>
      </c>
    </row>
    <row r="69" spans="1:19" ht="26.25">
      <c r="A69" s="2">
        <v>136</v>
      </c>
      <c r="B69" s="3" t="s">
        <v>89</v>
      </c>
      <c r="C69" s="3" t="s">
        <v>90</v>
      </c>
      <c r="D69" s="2">
        <v>5</v>
      </c>
      <c r="E69" s="3" t="s">
        <v>24</v>
      </c>
      <c r="F69" s="2">
        <v>9</v>
      </c>
      <c r="G69" s="2">
        <v>17</v>
      </c>
      <c r="H69" s="2">
        <v>2</v>
      </c>
      <c r="I69" s="2">
        <v>2</v>
      </c>
      <c r="J69" s="2" t="b">
        <v>0</v>
      </c>
      <c r="K69" s="2" t="b">
        <v>0</v>
      </c>
      <c r="L69" s="2" t="b">
        <v>0</v>
      </c>
      <c r="M69" s="2">
        <v>0</v>
      </c>
      <c r="N69" s="2">
        <v>320</v>
      </c>
      <c r="O69" s="2">
        <v>1054</v>
      </c>
      <c r="P69" s="2">
        <v>1054</v>
      </c>
      <c r="Q69" s="4" t="b">
        <v>0</v>
      </c>
      <c r="R69" s="2">
        <v>13</v>
      </c>
      <c r="S69" s="2">
        <v>11</v>
      </c>
    </row>
    <row r="70" spans="1:19" ht="26.25">
      <c r="A70" s="2">
        <v>137</v>
      </c>
      <c r="B70" s="3" t="s">
        <v>67</v>
      </c>
      <c r="C70" s="3" t="s">
        <v>68</v>
      </c>
      <c r="D70" s="2">
        <v>4</v>
      </c>
      <c r="E70" s="3" t="s">
        <v>24</v>
      </c>
      <c r="F70" s="2">
        <v>8</v>
      </c>
      <c r="G70" s="2">
        <v>46</v>
      </c>
      <c r="H70" s="2">
        <v>25</v>
      </c>
      <c r="I70" s="2">
        <v>6</v>
      </c>
      <c r="J70" s="2" t="b">
        <v>0</v>
      </c>
      <c r="K70" s="2" t="b">
        <v>0</v>
      </c>
      <c r="L70" s="2" t="b">
        <v>0</v>
      </c>
      <c r="M70" s="2">
        <v>0</v>
      </c>
      <c r="N70" s="2">
        <v>1860</v>
      </c>
      <c r="O70" s="2">
        <v>937</v>
      </c>
      <c r="P70" s="2">
        <v>937</v>
      </c>
      <c r="Q70" s="4" t="b">
        <v>0</v>
      </c>
      <c r="R70" s="2">
        <v>41</v>
      </c>
      <c r="S70" s="2">
        <v>11</v>
      </c>
    </row>
    <row r="71" spans="1:19" ht="39">
      <c r="A71" s="2">
        <v>138</v>
      </c>
      <c r="B71" s="3" t="s">
        <v>59</v>
      </c>
      <c r="C71" s="3" t="s">
        <v>60</v>
      </c>
      <c r="D71" s="2">
        <v>5</v>
      </c>
      <c r="E71" s="3" t="s">
        <v>24</v>
      </c>
      <c r="F71" s="2">
        <v>9</v>
      </c>
      <c r="G71" s="2">
        <v>26</v>
      </c>
      <c r="H71" s="2">
        <v>0</v>
      </c>
      <c r="I71" s="2">
        <v>1</v>
      </c>
      <c r="J71" s="2" t="b">
        <v>0</v>
      </c>
      <c r="K71" s="2" t="b">
        <v>0</v>
      </c>
      <c r="L71" s="2" t="b">
        <v>0</v>
      </c>
      <c r="M71" s="2">
        <v>0</v>
      </c>
      <c r="N71" s="2">
        <v>285</v>
      </c>
      <c r="O71" s="2">
        <v>1054</v>
      </c>
      <c r="P71" s="2">
        <v>1054</v>
      </c>
      <c r="Q71" s="4" t="b">
        <v>0</v>
      </c>
      <c r="R71" s="2">
        <v>39</v>
      </c>
      <c r="S71" s="2">
        <v>11</v>
      </c>
    </row>
    <row r="72" spans="1:19" ht="26.25">
      <c r="A72" s="2">
        <v>139</v>
      </c>
      <c r="B72" s="3" t="s">
        <v>63</v>
      </c>
      <c r="C72" s="3" t="s">
        <v>64</v>
      </c>
      <c r="D72" s="2">
        <v>3</v>
      </c>
      <c r="E72" s="3" t="s">
        <v>24</v>
      </c>
      <c r="F72" s="2">
        <v>7</v>
      </c>
      <c r="G72" s="2">
        <v>6</v>
      </c>
      <c r="H72" s="2">
        <v>3</v>
      </c>
      <c r="I72" s="2">
        <v>0</v>
      </c>
      <c r="J72" s="2" t="b">
        <v>0</v>
      </c>
      <c r="K72" s="2" t="b">
        <v>0</v>
      </c>
      <c r="L72" s="2" t="b">
        <v>0</v>
      </c>
      <c r="M72" s="2">
        <v>0</v>
      </c>
      <c r="N72" s="2">
        <v>210</v>
      </c>
      <c r="O72" s="2">
        <v>820</v>
      </c>
      <c r="P72" s="2">
        <v>820</v>
      </c>
      <c r="Q72" s="4" t="b">
        <v>0</v>
      </c>
      <c r="R72" s="2">
        <v>17</v>
      </c>
      <c r="S72" s="2">
        <v>11</v>
      </c>
    </row>
    <row r="73" spans="1:19" ht="26.25">
      <c r="A73" s="2">
        <v>140</v>
      </c>
      <c r="B73" s="3" t="s">
        <v>61</v>
      </c>
      <c r="C73" s="3" t="s">
        <v>62</v>
      </c>
      <c r="D73" s="2">
        <v>6</v>
      </c>
      <c r="E73" s="3" t="s">
        <v>24</v>
      </c>
      <c r="F73" s="2">
        <v>10</v>
      </c>
      <c r="G73" s="2">
        <v>35</v>
      </c>
      <c r="H73" s="2">
        <v>9</v>
      </c>
      <c r="I73" s="2">
        <v>6</v>
      </c>
      <c r="J73" s="2" t="b">
        <v>0</v>
      </c>
      <c r="K73" s="2" t="b">
        <v>0</v>
      </c>
      <c r="L73" s="2" t="b">
        <v>0</v>
      </c>
      <c r="M73" s="2">
        <v>0</v>
      </c>
      <c r="N73" s="2">
        <v>950</v>
      </c>
      <c r="O73" s="2">
        <v>1171</v>
      </c>
      <c r="P73" s="2">
        <v>1171</v>
      </c>
      <c r="Q73" s="4" t="b">
        <v>0</v>
      </c>
      <c r="R73" s="2">
        <v>43</v>
      </c>
      <c r="S73" s="2">
        <v>11</v>
      </c>
    </row>
    <row r="74" spans="1:19" ht="26.25">
      <c r="A74" s="2">
        <v>141</v>
      </c>
      <c r="B74" s="3" t="s">
        <v>71</v>
      </c>
      <c r="C74" s="3" t="s">
        <v>68</v>
      </c>
      <c r="D74" s="2">
        <v>4</v>
      </c>
      <c r="E74" s="3" t="s">
        <v>24</v>
      </c>
      <c r="F74" s="2">
        <v>8</v>
      </c>
      <c r="G74" s="2">
        <v>31</v>
      </c>
      <c r="H74" s="2">
        <v>6</v>
      </c>
      <c r="I74" s="2">
        <v>4</v>
      </c>
      <c r="J74" s="2" t="b">
        <v>0</v>
      </c>
      <c r="K74" s="2" t="b">
        <v>0</v>
      </c>
      <c r="L74" s="2" t="b">
        <v>0</v>
      </c>
      <c r="M74" s="2">
        <v>0</v>
      </c>
      <c r="N74" s="2">
        <v>710</v>
      </c>
      <c r="O74" s="2">
        <v>937</v>
      </c>
      <c r="P74" s="2">
        <v>937</v>
      </c>
      <c r="Q74" s="4" t="b">
        <v>0</v>
      </c>
      <c r="R74" s="2">
        <v>42</v>
      </c>
      <c r="S74" s="2">
        <v>11</v>
      </c>
    </row>
    <row r="75" spans="1:19" ht="39">
      <c r="A75" s="2">
        <v>142</v>
      </c>
      <c r="B75" s="3" t="s">
        <v>52</v>
      </c>
      <c r="C75" s="3" t="s">
        <v>53</v>
      </c>
      <c r="D75" s="2">
        <v>4</v>
      </c>
      <c r="E75" s="3" t="s">
        <v>21</v>
      </c>
      <c r="F75" s="2">
        <v>8</v>
      </c>
      <c r="G75" s="2">
        <v>43</v>
      </c>
      <c r="H75" s="2">
        <v>14</v>
      </c>
      <c r="I75" s="2">
        <v>16</v>
      </c>
      <c r="J75" s="2" t="b">
        <v>0</v>
      </c>
      <c r="K75" s="2" t="b">
        <v>0</v>
      </c>
      <c r="L75" s="2" t="b">
        <v>0</v>
      </c>
      <c r="M75" s="2">
        <v>0</v>
      </c>
      <c r="N75" s="2">
        <v>1530</v>
      </c>
      <c r="O75" s="2">
        <v>1304</v>
      </c>
      <c r="P75" s="2">
        <v>1304</v>
      </c>
      <c r="Q75" s="4" t="b">
        <v>0</v>
      </c>
      <c r="R75" s="2">
        <v>38</v>
      </c>
      <c r="S75" s="2">
        <v>11</v>
      </c>
    </row>
    <row r="76" spans="1:19" ht="26.25">
      <c r="A76" s="2">
        <v>143</v>
      </c>
      <c r="B76" s="3" t="s">
        <v>56</v>
      </c>
      <c r="C76" s="3" t="s">
        <v>45</v>
      </c>
      <c r="D76" s="2">
        <v>5</v>
      </c>
      <c r="E76" s="3" t="s">
        <v>21</v>
      </c>
      <c r="F76" s="2">
        <v>9</v>
      </c>
      <c r="G76" s="2">
        <v>64</v>
      </c>
      <c r="H76" s="2">
        <v>31</v>
      </c>
      <c r="I76" s="2">
        <v>17</v>
      </c>
      <c r="J76" s="2" t="b">
        <v>0</v>
      </c>
      <c r="K76" s="2" t="b">
        <v>0</v>
      </c>
      <c r="L76" s="2" t="b">
        <v>0</v>
      </c>
      <c r="M76" s="2">
        <v>0</v>
      </c>
      <c r="N76" s="2">
        <v>2615</v>
      </c>
      <c r="O76" s="2">
        <v>1467</v>
      </c>
      <c r="P76" s="2">
        <v>1467</v>
      </c>
      <c r="Q76" s="4" t="b">
        <v>0</v>
      </c>
      <c r="R76" s="2">
        <v>27</v>
      </c>
      <c r="S76" s="2">
        <v>11</v>
      </c>
    </row>
    <row r="77" spans="1:19" ht="26.25">
      <c r="A77" s="2">
        <v>144</v>
      </c>
      <c r="B77" s="3" t="s">
        <v>54</v>
      </c>
      <c r="C77" s="3" t="s">
        <v>55</v>
      </c>
      <c r="D77" s="2">
        <v>4</v>
      </c>
      <c r="E77" s="3" t="s">
        <v>21</v>
      </c>
      <c r="F77" s="2">
        <v>8</v>
      </c>
      <c r="G77" s="2">
        <v>59</v>
      </c>
      <c r="H77" s="2">
        <v>11</v>
      </c>
      <c r="I77" s="2">
        <v>2</v>
      </c>
      <c r="J77" s="2" t="b">
        <v>0</v>
      </c>
      <c r="K77" s="2" t="b">
        <v>0</v>
      </c>
      <c r="L77" s="2" t="b">
        <v>0</v>
      </c>
      <c r="M77" s="2">
        <v>0</v>
      </c>
      <c r="N77" s="2">
        <v>1190</v>
      </c>
      <c r="O77" s="2">
        <v>1304</v>
      </c>
      <c r="P77" s="2">
        <v>1304</v>
      </c>
      <c r="Q77" s="4" t="b">
        <v>0</v>
      </c>
      <c r="R77" s="2">
        <v>29</v>
      </c>
      <c r="S77" s="2">
        <v>11</v>
      </c>
    </row>
    <row r="78" spans="1:19" ht="26.25">
      <c r="A78" s="2">
        <v>145</v>
      </c>
      <c r="B78" s="3" t="s">
        <v>48</v>
      </c>
      <c r="C78" s="3" t="s">
        <v>49</v>
      </c>
      <c r="D78" s="2">
        <v>4</v>
      </c>
      <c r="E78" s="3" t="s">
        <v>21</v>
      </c>
      <c r="F78" s="2">
        <v>8</v>
      </c>
      <c r="G78" s="2">
        <v>42</v>
      </c>
      <c r="H78" s="2">
        <v>14</v>
      </c>
      <c r="I78" s="2">
        <v>17</v>
      </c>
      <c r="J78" s="2" t="b">
        <v>0</v>
      </c>
      <c r="K78" s="2" t="b">
        <v>0</v>
      </c>
      <c r="L78" s="2" t="b">
        <v>0</v>
      </c>
      <c r="M78" s="2">
        <v>200</v>
      </c>
      <c r="N78" s="2">
        <v>1545</v>
      </c>
      <c r="O78" s="2">
        <v>1304</v>
      </c>
      <c r="P78" s="2">
        <v>1304</v>
      </c>
      <c r="Q78" s="4" t="b">
        <v>0</v>
      </c>
      <c r="R78" s="2">
        <v>20</v>
      </c>
      <c r="S78" s="2">
        <v>11</v>
      </c>
    </row>
    <row r="79" spans="1:19" ht="26.25">
      <c r="A79" s="2">
        <v>146</v>
      </c>
      <c r="B79" s="3" t="s">
        <v>44</v>
      </c>
      <c r="C79" s="3" t="s">
        <v>45</v>
      </c>
      <c r="D79" s="2">
        <v>5</v>
      </c>
      <c r="E79" s="3" t="s">
        <v>21</v>
      </c>
      <c r="F79" s="2">
        <v>9</v>
      </c>
      <c r="G79" s="2">
        <v>1</v>
      </c>
      <c r="H79" s="2">
        <v>6</v>
      </c>
      <c r="I79" s="2">
        <v>2</v>
      </c>
      <c r="J79" s="2" t="b">
        <v>1</v>
      </c>
      <c r="K79" s="2" t="b">
        <v>0</v>
      </c>
      <c r="L79" s="2" t="b">
        <v>0</v>
      </c>
      <c r="M79" s="2">
        <v>0</v>
      </c>
      <c r="N79" s="2">
        <v>1260</v>
      </c>
      <c r="O79" s="2">
        <v>734</v>
      </c>
      <c r="P79" s="2">
        <v>734</v>
      </c>
      <c r="Q79" s="4" t="b">
        <v>0</v>
      </c>
      <c r="R79" s="2">
        <v>26</v>
      </c>
      <c r="S79" s="2">
        <v>11</v>
      </c>
    </row>
    <row r="80" spans="1:19" ht="26.25">
      <c r="A80" s="2">
        <v>147</v>
      </c>
      <c r="B80" s="3" t="s">
        <v>40</v>
      </c>
      <c r="C80" s="3" t="s">
        <v>41</v>
      </c>
      <c r="D80" s="2">
        <v>5</v>
      </c>
      <c r="E80" s="3" t="s">
        <v>24</v>
      </c>
      <c r="F80" s="2">
        <v>9</v>
      </c>
      <c r="G80" s="2">
        <v>85</v>
      </c>
      <c r="H80" s="2">
        <v>31</v>
      </c>
      <c r="I80" s="2">
        <v>14</v>
      </c>
      <c r="J80" s="2" t="b">
        <v>0</v>
      </c>
      <c r="K80" s="2" t="b">
        <v>0</v>
      </c>
      <c r="L80" s="2" t="b">
        <v>0</v>
      </c>
      <c r="M80" s="2">
        <v>0</v>
      </c>
      <c r="N80" s="2">
        <v>2750</v>
      </c>
      <c r="O80" s="2">
        <v>1525</v>
      </c>
      <c r="P80" s="2">
        <v>1525</v>
      </c>
      <c r="Q80" s="4" t="b">
        <v>0</v>
      </c>
      <c r="R80" s="2">
        <v>50</v>
      </c>
      <c r="S80" s="2">
        <v>10</v>
      </c>
    </row>
    <row r="81" spans="1:19" ht="26.25">
      <c r="A81" s="2">
        <v>148</v>
      </c>
      <c r="B81" s="3" t="s">
        <v>40</v>
      </c>
      <c r="C81" s="3" t="s">
        <v>41</v>
      </c>
      <c r="D81" s="2">
        <v>5</v>
      </c>
      <c r="E81" s="3" t="s">
        <v>24</v>
      </c>
      <c r="F81" s="2">
        <v>9</v>
      </c>
      <c r="G81" s="2">
        <v>18</v>
      </c>
      <c r="H81" s="2">
        <v>18</v>
      </c>
      <c r="I81" s="2">
        <v>2</v>
      </c>
      <c r="J81" s="2" t="b">
        <v>0</v>
      </c>
      <c r="K81" s="2" t="b">
        <v>0</v>
      </c>
      <c r="L81" s="2" t="b">
        <v>0</v>
      </c>
      <c r="M81" s="2">
        <v>0</v>
      </c>
      <c r="N81" s="2">
        <v>1130</v>
      </c>
      <c r="O81" s="2">
        <v>1642</v>
      </c>
      <c r="P81" s="2">
        <v>1642</v>
      </c>
      <c r="Q81" s="4" t="b">
        <v>0</v>
      </c>
      <c r="R81" s="2">
        <v>50</v>
      </c>
      <c r="S81" s="2">
        <v>12</v>
      </c>
    </row>
    <row r="82" spans="1:19" ht="39">
      <c r="A82" s="2">
        <v>149</v>
      </c>
      <c r="B82" s="3" t="s">
        <v>22</v>
      </c>
      <c r="C82" s="3" t="s">
        <v>23</v>
      </c>
      <c r="D82" s="2">
        <v>6</v>
      </c>
      <c r="E82" s="3" t="s">
        <v>24</v>
      </c>
      <c r="F82" s="2">
        <v>10</v>
      </c>
      <c r="G82" s="2">
        <v>24</v>
      </c>
      <c r="H82" s="2">
        <v>11</v>
      </c>
      <c r="I82" s="2">
        <v>6</v>
      </c>
      <c r="J82" s="2" t="b">
        <v>0</v>
      </c>
      <c r="K82" s="2" t="b">
        <v>0</v>
      </c>
      <c r="L82" s="2" t="b">
        <v>0</v>
      </c>
      <c r="M82" s="2">
        <v>0</v>
      </c>
      <c r="N82" s="2">
        <v>940</v>
      </c>
      <c r="O82" s="2">
        <v>1824</v>
      </c>
      <c r="P82" s="2">
        <v>1824</v>
      </c>
      <c r="Q82" s="4" t="b">
        <v>0</v>
      </c>
      <c r="R82" s="2">
        <v>52</v>
      </c>
      <c r="S82" s="2">
        <v>12</v>
      </c>
    </row>
    <row r="83" spans="1:19" ht="26.25">
      <c r="A83" s="2">
        <v>150</v>
      </c>
      <c r="B83" s="3" t="s">
        <v>32</v>
      </c>
      <c r="C83" s="3" t="s">
        <v>33</v>
      </c>
      <c r="D83" s="2">
        <v>5</v>
      </c>
      <c r="E83" s="3" t="s">
        <v>24</v>
      </c>
      <c r="F83" s="2">
        <v>9</v>
      </c>
      <c r="G83" s="2">
        <v>14</v>
      </c>
      <c r="H83" s="2">
        <v>7</v>
      </c>
      <c r="I83" s="2">
        <v>1</v>
      </c>
      <c r="J83" s="2" t="b">
        <v>0</v>
      </c>
      <c r="K83" s="2" t="b">
        <v>0</v>
      </c>
      <c r="L83" s="2" t="b">
        <v>0</v>
      </c>
      <c r="M83" s="2">
        <v>0</v>
      </c>
      <c r="N83" s="2">
        <v>515</v>
      </c>
      <c r="O83" s="2">
        <v>1642</v>
      </c>
      <c r="P83" s="2">
        <v>1642</v>
      </c>
      <c r="Q83" s="4" t="b">
        <v>0</v>
      </c>
      <c r="R83" s="2">
        <v>49</v>
      </c>
      <c r="S83" s="2">
        <v>12</v>
      </c>
    </row>
    <row r="84" spans="1:19" ht="26.25">
      <c r="A84" s="2">
        <v>151</v>
      </c>
      <c r="B84" s="3" t="s">
        <v>36</v>
      </c>
      <c r="C84" s="3" t="s">
        <v>37</v>
      </c>
      <c r="D84" s="2">
        <v>5</v>
      </c>
      <c r="E84" s="3" t="s">
        <v>24</v>
      </c>
      <c r="F84" s="2">
        <v>9</v>
      </c>
      <c r="G84" s="2">
        <v>20</v>
      </c>
      <c r="H84" s="2">
        <v>5</v>
      </c>
      <c r="I84" s="2">
        <v>1</v>
      </c>
      <c r="J84" s="2" t="b">
        <v>0</v>
      </c>
      <c r="K84" s="2" t="b">
        <v>0</v>
      </c>
      <c r="L84" s="2" t="b">
        <v>0</v>
      </c>
      <c r="M84" s="2">
        <v>0</v>
      </c>
      <c r="N84" s="2">
        <v>475</v>
      </c>
      <c r="O84" s="2">
        <v>1642</v>
      </c>
      <c r="P84" s="2">
        <v>1642</v>
      </c>
      <c r="Q84" s="4" t="b">
        <v>0</v>
      </c>
      <c r="R84" s="2">
        <v>16</v>
      </c>
      <c r="S84" s="2">
        <v>12</v>
      </c>
    </row>
    <row r="85" spans="1:19" ht="26.25">
      <c r="A85" s="2">
        <v>152</v>
      </c>
      <c r="B85" s="3" t="s">
        <v>26</v>
      </c>
      <c r="C85" s="3" t="s">
        <v>27</v>
      </c>
      <c r="D85" s="2">
        <v>3</v>
      </c>
      <c r="E85" s="3" t="s">
        <v>24</v>
      </c>
      <c r="F85" s="2">
        <v>7</v>
      </c>
      <c r="G85" s="2">
        <v>0</v>
      </c>
      <c r="H85" s="2">
        <v>0</v>
      </c>
      <c r="I85" s="2">
        <v>0</v>
      </c>
      <c r="J85" s="2" t="b">
        <v>0</v>
      </c>
      <c r="K85" s="2" t="b">
        <v>0</v>
      </c>
      <c r="L85" s="2" t="b">
        <v>0</v>
      </c>
      <c r="M85" s="2">
        <v>0</v>
      </c>
      <c r="N85" s="2">
        <v>0</v>
      </c>
      <c r="O85" s="2">
        <v>1277</v>
      </c>
      <c r="P85" s="2">
        <v>1277</v>
      </c>
      <c r="Q85" s="4" t="b">
        <v>0</v>
      </c>
      <c r="R85" s="2">
        <v>46</v>
      </c>
      <c r="S85" s="2">
        <v>12</v>
      </c>
    </row>
    <row r="86" spans="1:19" ht="39">
      <c r="A86" s="2">
        <v>153</v>
      </c>
      <c r="B86" s="3" t="s">
        <v>25</v>
      </c>
      <c r="C86" s="3" t="s">
        <v>23</v>
      </c>
      <c r="D86" s="2">
        <v>6</v>
      </c>
      <c r="E86" s="3" t="s">
        <v>24</v>
      </c>
      <c r="F86" s="2">
        <v>10</v>
      </c>
      <c r="G86" s="2">
        <v>40</v>
      </c>
      <c r="H86" s="2">
        <v>15</v>
      </c>
      <c r="I86" s="2">
        <v>7</v>
      </c>
      <c r="J86" s="2" t="b">
        <v>1</v>
      </c>
      <c r="K86" s="2" t="b">
        <v>0</v>
      </c>
      <c r="L86" s="2" t="b">
        <v>0</v>
      </c>
      <c r="M86" s="2">
        <v>0</v>
      </c>
      <c r="N86" s="2">
        <v>2325</v>
      </c>
      <c r="O86" s="2">
        <v>912</v>
      </c>
      <c r="P86" s="2">
        <v>912</v>
      </c>
      <c r="Q86" s="4" t="b">
        <v>0</v>
      </c>
      <c r="R86" s="2">
        <v>11</v>
      </c>
      <c r="S86" s="2">
        <v>12</v>
      </c>
    </row>
    <row r="87" spans="1:19" ht="39">
      <c r="A87" s="2">
        <v>154</v>
      </c>
      <c r="B87" s="3" t="s">
        <v>93</v>
      </c>
      <c r="C87" s="3" t="s">
        <v>94</v>
      </c>
      <c r="D87" s="2">
        <v>4</v>
      </c>
      <c r="E87" s="3" t="s">
        <v>24</v>
      </c>
      <c r="F87" s="2">
        <v>8</v>
      </c>
      <c r="G87" s="2">
        <v>7</v>
      </c>
      <c r="H87" s="2">
        <v>5</v>
      </c>
      <c r="I87" s="2">
        <v>2</v>
      </c>
      <c r="J87" s="2" t="b">
        <v>1</v>
      </c>
      <c r="K87" s="2" t="b">
        <v>0</v>
      </c>
      <c r="L87" s="2" t="b">
        <v>0</v>
      </c>
      <c r="M87" s="2">
        <v>0</v>
      </c>
      <c r="N87" s="2">
        <v>1170</v>
      </c>
      <c r="O87" s="2">
        <v>730</v>
      </c>
      <c r="P87" s="2">
        <v>730</v>
      </c>
      <c r="Q87" s="4" t="b">
        <v>0</v>
      </c>
      <c r="R87" s="2">
        <v>40</v>
      </c>
      <c r="S87" s="2">
        <v>12</v>
      </c>
    </row>
    <row r="88" spans="1:19" ht="26.25">
      <c r="A88" s="2">
        <v>155</v>
      </c>
      <c r="B88" s="3" t="s">
        <v>38</v>
      </c>
      <c r="C88" s="3" t="s">
        <v>39</v>
      </c>
      <c r="D88" s="2">
        <v>4</v>
      </c>
      <c r="E88" s="3" t="s">
        <v>24</v>
      </c>
      <c r="F88" s="2">
        <v>8</v>
      </c>
      <c r="G88" s="2">
        <v>28</v>
      </c>
      <c r="H88" s="2">
        <v>5</v>
      </c>
      <c r="I88" s="2">
        <v>2</v>
      </c>
      <c r="J88" s="2" t="b">
        <v>0</v>
      </c>
      <c r="K88" s="2" t="b">
        <v>0</v>
      </c>
      <c r="L88" s="2" t="b">
        <v>0</v>
      </c>
      <c r="M88" s="2">
        <v>0</v>
      </c>
      <c r="N88" s="2">
        <v>580</v>
      </c>
      <c r="O88" s="2">
        <v>1460</v>
      </c>
      <c r="P88" s="2">
        <v>1460</v>
      </c>
      <c r="Q88" s="4" t="b">
        <v>0</v>
      </c>
      <c r="R88" s="2">
        <v>15</v>
      </c>
      <c r="S88" s="2">
        <v>12</v>
      </c>
    </row>
    <row r="89" spans="1:19" ht="39">
      <c r="A89" s="2">
        <v>156</v>
      </c>
      <c r="B89" s="3" t="s">
        <v>34</v>
      </c>
      <c r="C89" s="3" t="s">
        <v>35</v>
      </c>
      <c r="D89" s="2">
        <v>6</v>
      </c>
      <c r="E89" s="3" t="s">
        <v>24</v>
      </c>
      <c r="F89" s="2">
        <v>10</v>
      </c>
      <c r="G89" s="2">
        <v>36</v>
      </c>
      <c r="H89" s="2">
        <v>4</v>
      </c>
      <c r="I89" s="2">
        <v>4</v>
      </c>
      <c r="J89" s="2" t="b">
        <v>0</v>
      </c>
      <c r="K89" s="2" t="b">
        <v>0</v>
      </c>
      <c r="L89" s="2" t="b">
        <v>0</v>
      </c>
      <c r="M89" s="2">
        <v>0</v>
      </c>
      <c r="N89" s="2">
        <v>660</v>
      </c>
      <c r="O89" s="2">
        <v>1824</v>
      </c>
      <c r="P89" s="2">
        <v>1824</v>
      </c>
      <c r="Q89" s="4" t="b">
        <v>0</v>
      </c>
      <c r="R89" s="2">
        <v>44</v>
      </c>
      <c r="S89" s="2">
        <v>12</v>
      </c>
    </row>
    <row r="90" spans="1:19" ht="39">
      <c r="A90" s="2">
        <v>157</v>
      </c>
      <c r="B90" s="3" t="s">
        <v>28</v>
      </c>
      <c r="C90" s="3" t="s">
        <v>29</v>
      </c>
      <c r="D90" s="2">
        <v>6</v>
      </c>
      <c r="E90" s="3" t="s">
        <v>24</v>
      </c>
      <c r="F90" s="2">
        <v>10</v>
      </c>
      <c r="G90" s="2">
        <v>6</v>
      </c>
      <c r="H90" s="2">
        <v>7</v>
      </c>
      <c r="I90" s="2">
        <v>0</v>
      </c>
      <c r="J90" s="2" t="b">
        <v>0</v>
      </c>
      <c r="K90" s="2" t="b">
        <v>0</v>
      </c>
      <c r="L90" s="2" t="b">
        <v>0</v>
      </c>
      <c r="M90" s="2">
        <v>0</v>
      </c>
      <c r="N90" s="2">
        <v>410</v>
      </c>
      <c r="O90" s="2">
        <v>1824</v>
      </c>
      <c r="P90" s="2">
        <v>1824</v>
      </c>
      <c r="Q90" s="4" t="b">
        <v>0</v>
      </c>
      <c r="R90" s="2">
        <v>14</v>
      </c>
      <c r="S90" s="2">
        <v>12</v>
      </c>
    </row>
    <row r="91" spans="1:19" ht="39">
      <c r="A91" s="2">
        <v>158</v>
      </c>
      <c r="B91" s="3" t="s">
        <v>30</v>
      </c>
      <c r="C91" s="3" t="s">
        <v>31</v>
      </c>
      <c r="D91" s="2">
        <v>6</v>
      </c>
      <c r="E91" s="3" t="s">
        <v>24</v>
      </c>
      <c r="F91" s="2">
        <v>10</v>
      </c>
      <c r="G91" s="2">
        <v>31</v>
      </c>
      <c r="H91" s="2">
        <v>14</v>
      </c>
      <c r="I91" s="2">
        <v>5</v>
      </c>
      <c r="J91" s="2" t="b">
        <v>0</v>
      </c>
      <c r="K91" s="2" t="b">
        <v>0</v>
      </c>
      <c r="L91" s="2" t="b">
        <v>0</v>
      </c>
      <c r="M91" s="2">
        <v>0</v>
      </c>
      <c r="N91" s="2">
        <v>1135</v>
      </c>
      <c r="O91" s="2">
        <v>1824</v>
      </c>
      <c r="P91" s="2">
        <v>1824</v>
      </c>
      <c r="Q91" s="4" t="b">
        <v>0</v>
      </c>
      <c r="R91" s="2">
        <v>45</v>
      </c>
      <c r="S91" s="2">
        <v>12</v>
      </c>
    </row>
    <row r="92" spans="1:19" ht="39">
      <c r="A92" s="2">
        <v>159</v>
      </c>
      <c r="B92" s="3" t="s">
        <v>86</v>
      </c>
      <c r="C92" s="3" t="s">
        <v>77</v>
      </c>
      <c r="D92" s="2">
        <v>5</v>
      </c>
      <c r="E92" s="3" t="s">
        <v>21</v>
      </c>
      <c r="F92" s="2">
        <v>9</v>
      </c>
      <c r="G92" s="2">
        <v>48</v>
      </c>
      <c r="H92" s="2">
        <v>13</v>
      </c>
      <c r="I92" s="2">
        <v>4</v>
      </c>
      <c r="J92" s="2" t="b">
        <v>0</v>
      </c>
      <c r="K92" s="2" t="b">
        <v>1</v>
      </c>
      <c r="L92" s="2" t="b">
        <v>0</v>
      </c>
      <c r="M92" s="2">
        <v>0</v>
      </c>
      <c r="N92" s="2">
        <v>2130</v>
      </c>
      <c r="O92" s="2">
        <v>824</v>
      </c>
      <c r="P92" s="2">
        <v>824</v>
      </c>
      <c r="Q92" s="4" t="b">
        <v>0</v>
      </c>
      <c r="R92" s="2">
        <v>28</v>
      </c>
      <c r="S92" s="2">
        <v>12</v>
      </c>
    </row>
    <row r="93" spans="1:19" ht="26.25">
      <c r="A93" s="2">
        <v>160</v>
      </c>
      <c r="B93" s="3" t="s">
        <v>84</v>
      </c>
      <c r="C93" s="3" t="s">
        <v>85</v>
      </c>
      <c r="D93" s="2">
        <v>6</v>
      </c>
      <c r="E93" s="3" t="s">
        <v>21</v>
      </c>
      <c r="F93" s="2">
        <v>10</v>
      </c>
      <c r="G93" s="2">
        <v>54</v>
      </c>
      <c r="H93" s="2">
        <v>10</v>
      </c>
      <c r="I93" s="2">
        <v>3</v>
      </c>
      <c r="J93" s="2" t="b">
        <v>0</v>
      </c>
      <c r="K93" s="2" t="b">
        <v>0</v>
      </c>
      <c r="L93" s="2" t="b">
        <v>0</v>
      </c>
      <c r="M93" s="2">
        <v>0</v>
      </c>
      <c r="N93" s="2">
        <v>1115</v>
      </c>
      <c r="O93" s="2">
        <v>916</v>
      </c>
      <c r="P93" s="2">
        <v>916</v>
      </c>
      <c r="Q93" s="4" t="b">
        <v>0</v>
      </c>
      <c r="R93" s="2">
        <v>24</v>
      </c>
      <c r="S93" s="2">
        <v>12</v>
      </c>
    </row>
    <row r="94" spans="1:19" ht="26.25">
      <c r="A94" s="2">
        <v>161</v>
      </c>
      <c r="B94" s="3" t="s">
        <v>42</v>
      </c>
      <c r="C94" s="3" t="s">
        <v>43</v>
      </c>
      <c r="D94" s="2">
        <v>6</v>
      </c>
      <c r="E94" s="3" t="s">
        <v>21</v>
      </c>
      <c r="F94" s="2">
        <v>10</v>
      </c>
      <c r="G94" s="2">
        <v>59</v>
      </c>
      <c r="H94" s="2">
        <v>13</v>
      </c>
      <c r="I94" s="2">
        <v>8</v>
      </c>
      <c r="J94" s="2" t="b">
        <v>0</v>
      </c>
      <c r="K94" s="2" t="b">
        <v>0</v>
      </c>
      <c r="L94" s="2" t="b">
        <v>0</v>
      </c>
      <c r="M94" s="2">
        <v>0</v>
      </c>
      <c r="N94" s="2">
        <v>1440</v>
      </c>
      <c r="O94" s="2">
        <v>916</v>
      </c>
      <c r="P94" s="2">
        <v>916</v>
      </c>
      <c r="Q94" s="4" t="b">
        <v>0</v>
      </c>
      <c r="R94" s="2">
        <v>37</v>
      </c>
      <c r="S94" s="2">
        <v>12</v>
      </c>
    </row>
    <row r="95" spans="1:19" ht="39">
      <c r="A95" s="2">
        <v>162</v>
      </c>
      <c r="B95" s="3" t="s">
        <v>83</v>
      </c>
      <c r="C95" s="3" t="s">
        <v>77</v>
      </c>
      <c r="D95" s="2">
        <v>5</v>
      </c>
      <c r="E95" s="3" t="s">
        <v>21</v>
      </c>
      <c r="F95" s="2">
        <v>9</v>
      </c>
      <c r="G95" s="2">
        <v>34</v>
      </c>
      <c r="H95" s="2">
        <v>7</v>
      </c>
      <c r="I95" s="2">
        <v>6</v>
      </c>
      <c r="J95" s="2" t="b">
        <v>0</v>
      </c>
      <c r="K95" s="2" t="b">
        <v>0</v>
      </c>
      <c r="L95" s="2" t="b">
        <v>0</v>
      </c>
      <c r="M95" s="2">
        <v>0</v>
      </c>
      <c r="N95" s="2">
        <v>840</v>
      </c>
      <c r="O95" s="2">
        <v>824</v>
      </c>
      <c r="P95" s="2">
        <v>824</v>
      </c>
      <c r="Q95" s="4" t="b">
        <v>0</v>
      </c>
      <c r="R95" s="2">
        <v>21</v>
      </c>
      <c r="S95" s="2">
        <v>12</v>
      </c>
    </row>
    <row r="96" spans="1:19" ht="39">
      <c r="A96" s="2">
        <v>165</v>
      </c>
      <c r="B96" s="3" t="s">
        <v>91</v>
      </c>
      <c r="C96" s="3" t="s">
        <v>92</v>
      </c>
      <c r="D96" s="2">
        <v>6</v>
      </c>
      <c r="E96" s="3" t="s">
        <v>21</v>
      </c>
      <c r="F96" s="2">
        <v>10</v>
      </c>
      <c r="G96" s="2">
        <v>87</v>
      </c>
      <c r="H96" s="2">
        <v>17</v>
      </c>
      <c r="I96" s="2">
        <v>3</v>
      </c>
      <c r="J96" s="2" t="b">
        <v>0</v>
      </c>
      <c r="K96" s="2" t="b">
        <v>1</v>
      </c>
      <c r="L96" s="2" t="b">
        <v>0</v>
      </c>
      <c r="M96" s="2">
        <v>0</v>
      </c>
      <c r="N96" s="2">
        <v>2795</v>
      </c>
      <c r="O96" s="2">
        <v>916</v>
      </c>
      <c r="P96" s="2">
        <v>916</v>
      </c>
      <c r="Q96" s="4" t="b">
        <v>0</v>
      </c>
      <c r="R96" s="2">
        <v>47</v>
      </c>
      <c r="S96" s="2">
        <v>12</v>
      </c>
    </row>
    <row r="97" spans="1:19" ht="39">
      <c r="A97" s="2">
        <v>166</v>
      </c>
      <c r="B97" s="3" t="s">
        <v>80</v>
      </c>
      <c r="C97" s="3" t="s">
        <v>81</v>
      </c>
      <c r="D97" s="2">
        <v>6</v>
      </c>
      <c r="E97" s="3" t="s">
        <v>21</v>
      </c>
      <c r="F97" s="2">
        <v>10</v>
      </c>
      <c r="G97" s="2">
        <v>40</v>
      </c>
      <c r="H97" s="2">
        <v>14</v>
      </c>
      <c r="I97" s="2">
        <v>12</v>
      </c>
      <c r="J97" s="2" t="b">
        <v>0</v>
      </c>
      <c r="K97" s="2" t="b">
        <v>0</v>
      </c>
      <c r="L97" s="2" t="b">
        <v>0</v>
      </c>
      <c r="M97" s="2">
        <v>0</v>
      </c>
      <c r="N97" s="2">
        <v>1400</v>
      </c>
      <c r="O97" s="2">
        <v>916</v>
      </c>
      <c r="P97" s="2">
        <v>916</v>
      </c>
      <c r="Q97" s="4" t="b">
        <v>0</v>
      </c>
      <c r="R97" s="2">
        <v>36</v>
      </c>
      <c r="S97" s="2">
        <v>12</v>
      </c>
    </row>
    <row r="98" spans="1:19" ht="26.25">
      <c r="A98" s="2">
        <v>167</v>
      </c>
      <c r="B98" s="3" t="s">
        <v>88</v>
      </c>
      <c r="C98" s="3" t="s">
        <v>58</v>
      </c>
      <c r="D98" s="2">
        <v>6</v>
      </c>
      <c r="E98" s="3" t="s">
        <v>21</v>
      </c>
      <c r="F98" s="2">
        <v>10</v>
      </c>
      <c r="G98" s="2">
        <v>38</v>
      </c>
      <c r="H98" s="2">
        <v>7</v>
      </c>
      <c r="I98" s="2">
        <v>4</v>
      </c>
      <c r="J98" s="2" t="b">
        <v>1</v>
      </c>
      <c r="K98" s="2" t="b">
        <v>0</v>
      </c>
      <c r="L98" s="2" t="b">
        <v>0</v>
      </c>
      <c r="M98" s="2">
        <v>0</v>
      </c>
      <c r="N98" s="2">
        <v>1830</v>
      </c>
      <c r="O98" s="2">
        <v>458</v>
      </c>
      <c r="P98" s="2">
        <v>458</v>
      </c>
      <c r="Q98" s="4" t="b">
        <v>0</v>
      </c>
      <c r="R98" s="2">
        <v>34</v>
      </c>
      <c r="S98" s="2">
        <v>12</v>
      </c>
    </row>
    <row r="99" spans="1:19" ht="26.25">
      <c r="A99" s="2">
        <v>168</v>
      </c>
      <c r="B99" s="3" t="s">
        <v>57</v>
      </c>
      <c r="C99" s="3" t="s">
        <v>58</v>
      </c>
      <c r="D99" s="2">
        <v>6</v>
      </c>
      <c r="E99" s="3" t="s">
        <v>21</v>
      </c>
      <c r="F99" s="2">
        <v>10</v>
      </c>
      <c r="G99" s="2">
        <v>43</v>
      </c>
      <c r="H99" s="2">
        <v>10</v>
      </c>
      <c r="I99" s="2">
        <v>11</v>
      </c>
      <c r="J99" s="2" t="b">
        <v>1</v>
      </c>
      <c r="K99" s="2" t="b">
        <v>0</v>
      </c>
      <c r="L99" s="2" t="b">
        <v>0</v>
      </c>
      <c r="M99" s="2">
        <v>0</v>
      </c>
      <c r="N99" s="2">
        <v>2205</v>
      </c>
      <c r="O99" s="2">
        <v>458</v>
      </c>
      <c r="P99" s="2">
        <v>458</v>
      </c>
      <c r="Q99" s="4" t="b">
        <v>0</v>
      </c>
      <c r="R99" s="2">
        <v>32</v>
      </c>
      <c r="S99" s="2">
        <v>12</v>
      </c>
    </row>
    <row r="100" spans="1:19" ht="26.25">
      <c r="A100" s="2">
        <v>169</v>
      </c>
      <c r="B100" s="3" t="s">
        <v>78</v>
      </c>
      <c r="C100" s="3" t="s">
        <v>79</v>
      </c>
      <c r="D100" s="2">
        <v>4</v>
      </c>
      <c r="E100" s="3" t="s">
        <v>21</v>
      </c>
      <c r="F100" s="2">
        <v>8</v>
      </c>
      <c r="G100" s="2">
        <v>140</v>
      </c>
      <c r="H100" s="2">
        <v>9</v>
      </c>
      <c r="I100" s="2">
        <v>5</v>
      </c>
      <c r="J100" s="2" t="b">
        <v>1</v>
      </c>
      <c r="K100" s="2" t="b">
        <v>0</v>
      </c>
      <c r="L100" s="2" t="b">
        <v>0</v>
      </c>
      <c r="M100" s="2">
        <v>0</v>
      </c>
      <c r="N100" s="2">
        <v>2775</v>
      </c>
      <c r="O100" s="2">
        <v>366</v>
      </c>
      <c r="P100" s="2">
        <v>366</v>
      </c>
      <c r="Q100" s="4" t="b">
        <v>0</v>
      </c>
      <c r="R100" s="2">
        <v>25</v>
      </c>
      <c r="S100" s="2">
        <v>12</v>
      </c>
    </row>
    <row r="101" spans="1:19" ht="26.25">
      <c r="A101" s="2">
        <v>170</v>
      </c>
      <c r="B101" s="3" t="s">
        <v>87</v>
      </c>
      <c r="C101" s="3" t="s">
        <v>58</v>
      </c>
      <c r="D101" s="2">
        <v>6</v>
      </c>
      <c r="E101" s="3" t="s">
        <v>21</v>
      </c>
      <c r="F101" s="2">
        <v>10</v>
      </c>
      <c r="G101" s="2">
        <v>19</v>
      </c>
      <c r="H101" s="2">
        <v>9</v>
      </c>
      <c r="I101" s="2">
        <v>1</v>
      </c>
      <c r="J101" s="2" t="b">
        <v>1</v>
      </c>
      <c r="K101" s="2" t="b">
        <v>0</v>
      </c>
      <c r="L101" s="2" t="b">
        <v>0</v>
      </c>
      <c r="M101" s="2">
        <v>0</v>
      </c>
      <c r="N101" s="2">
        <v>1665</v>
      </c>
      <c r="O101" s="2">
        <v>458</v>
      </c>
      <c r="P101" s="2">
        <v>458</v>
      </c>
      <c r="Q101" s="4" t="b">
        <v>0</v>
      </c>
      <c r="R101" s="2">
        <v>31</v>
      </c>
      <c r="S101" s="2">
        <v>12</v>
      </c>
    </row>
    <row r="102" spans="1:19" ht="26.25">
      <c r="A102" s="2">
        <v>171</v>
      </c>
      <c r="B102" s="3" t="s">
        <v>61</v>
      </c>
      <c r="C102" s="3" t="s">
        <v>62</v>
      </c>
      <c r="D102" s="2">
        <v>6</v>
      </c>
      <c r="E102" s="3" t="s">
        <v>24</v>
      </c>
      <c r="F102" s="2">
        <v>10</v>
      </c>
      <c r="G102" s="2">
        <v>20</v>
      </c>
      <c r="H102" s="2">
        <v>2</v>
      </c>
      <c r="I102" s="2">
        <v>2</v>
      </c>
      <c r="J102" s="2" t="b">
        <v>0</v>
      </c>
      <c r="K102" s="2" t="b">
        <v>0</v>
      </c>
      <c r="L102" s="2" t="b">
        <v>0</v>
      </c>
      <c r="M102" s="2">
        <v>0</v>
      </c>
      <c r="N102" s="2">
        <v>350</v>
      </c>
      <c r="O102" s="2">
        <v>1157</v>
      </c>
      <c r="P102" s="2">
        <v>1157</v>
      </c>
      <c r="Q102" s="4" t="b">
        <v>0</v>
      </c>
      <c r="R102" s="2">
        <v>43</v>
      </c>
      <c r="S102" s="2">
        <v>13</v>
      </c>
    </row>
    <row r="103" spans="1:19" ht="26.25">
      <c r="A103" s="2">
        <v>172</v>
      </c>
      <c r="B103" s="3" t="s">
        <v>69</v>
      </c>
      <c r="C103" s="3" t="s">
        <v>70</v>
      </c>
      <c r="D103" s="2">
        <v>4</v>
      </c>
      <c r="E103" s="3" t="s">
        <v>24</v>
      </c>
      <c r="F103" s="2">
        <v>8</v>
      </c>
      <c r="G103" s="2">
        <v>74</v>
      </c>
      <c r="H103" s="2">
        <v>13</v>
      </c>
      <c r="I103" s="2">
        <v>4</v>
      </c>
      <c r="J103" s="2" t="b">
        <v>0</v>
      </c>
      <c r="K103" s="2" t="b">
        <v>1</v>
      </c>
      <c r="L103" s="2" t="b">
        <v>0</v>
      </c>
      <c r="M103" s="2">
        <v>0</v>
      </c>
      <c r="N103" s="2">
        <v>2290</v>
      </c>
      <c r="O103" s="2">
        <v>925</v>
      </c>
      <c r="P103" s="2">
        <v>925</v>
      </c>
      <c r="Q103" s="4" t="b">
        <v>0</v>
      </c>
      <c r="R103" s="2">
        <v>51</v>
      </c>
      <c r="S103" s="2">
        <v>13</v>
      </c>
    </row>
    <row r="104" spans="1:19" ht="26.25">
      <c r="A104" s="2">
        <v>173</v>
      </c>
      <c r="B104" s="3" t="s">
        <v>67</v>
      </c>
      <c r="C104" s="3" t="s">
        <v>68</v>
      </c>
      <c r="D104" s="2">
        <v>4</v>
      </c>
      <c r="E104" s="3" t="s">
        <v>24</v>
      </c>
      <c r="F104" s="2">
        <v>8</v>
      </c>
      <c r="G104" s="2">
        <v>5</v>
      </c>
      <c r="H104" s="2">
        <v>4</v>
      </c>
      <c r="I104" s="2">
        <v>3</v>
      </c>
      <c r="J104" s="2" t="b">
        <v>0</v>
      </c>
      <c r="K104" s="2" t="b">
        <v>0</v>
      </c>
      <c r="L104" s="2" t="b">
        <v>0</v>
      </c>
      <c r="M104" s="2">
        <v>0</v>
      </c>
      <c r="N104" s="2">
        <v>325</v>
      </c>
      <c r="O104" s="2">
        <v>925</v>
      </c>
      <c r="P104" s="2">
        <v>925</v>
      </c>
      <c r="Q104" s="4" t="b">
        <v>0</v>
      </c>
      <c r="R104" s="2">
        <v>41</v>
      </c>
      <c r="S104" s="2">
        <v>13</v>
      </c>
    </row>
    <row r="105" spans="1:19" ht="39">
      <c r="A105" s="2">
        <v>174</v>
      </c>
      <c r="B105" s="3" t="s">
        <v>59</v>
      </c>
      <c r="C105" s="3" t="s">
        <v>60</v>
      </c>
      <c r="D105" s="2">
        <v>5</v>
      </c>
      <c r="E105" s="3" t="s">
        <v>24</v>
      </c>
      <c r="F105" s="2">
        <v>9</v>
      </c>
      <c r="G105" s="2">
        <v>21</v>
      </c>
      <c r="H105" s="2">
        <v>1</v>
      </c>
      <c r="I105" s="2">
        <v>0</v>
      </c>
      <c r="J105" s="2" t="b">
        <v>0</v>
      </c>
      <c r="K105" s="2" t="b">
        <v>0</v>
      </c>
      <c r="L105" s="2" t="b">
        <v>0</v>
      </c>
      <c r="M105" s="2">
        <v>0</v>
      </c>
      <c r="N105" s="2">
        <v>260</v>
      </c>
      <c r="O105" s="2">
        <v>1041</v>
      </c>
      <c r="P105" s="2">
        <v>1041</v>
      </c>
      <c r="Q105" s="4" t="b">
        <v>0</v>
      </c>
      <c r="R105" s="2">
        <v>39</v>
      </c>
      <c r="S105" s="2">
        <v>13</v>
      </c>
    </row>
    <row r="106" spans="1:19" ht="26.25">
      <c r="A106" s="2">
        <v>175</v>
      </c>
      <c r="B106" s="3" t="s">
        <v>74</v>
      </c>
      <c r="C106" s="3" t="s">
        <v>75</v>
      </c>
      <c r="D106" s="2">
        <v>5</v>
      </c>
      <c r="E106" s="3" t="s">
        <v>24</v>
      </c>
      <c r="F106" s="2">
        <v>9</v>
      </c>
      <c r="G106" s="2">
        <v>32</v>
      </c>
      <c r="H106" s="2">
        <v>2</v>
      </c>
      <c r="I106" s="2">
        <v>1</v>
      </c>
      <c r="J106" s="2" t="b">
        <v>0</v>
      </c>
      <c r="K106" s="2" t="b">
        <v>0</v>
      </c>
      <c r="L106" s="2" t="b">
        <v>0</v>
      </c>
      <c r="M106" s="2">
        <v>0</v>
      </c>
      <c r="N106" s="2">
        <v>445</v>
      </c>
      <c r="O106" s="2">
        <v>1041</v>
      </c>
      <c r="P106" s="2">
        <v>1041</v>
      </c>
      <c r="Q106" s="4" t="b">
        <v>0</v>
      </c>
      <c r="R106" s="2">
        <v>19</v>
      </c>
      <c r="S106" s="2">
        <v>13</v>
      </c>
    </row>
    <row r="107" spans="1:19" ht="26.25">
      <c r="A107" s="2">
        <v>176</v>
      </c>
      <c r="B107" s="3" t="s">
        <v>71</v>
      </c>
      <c r="C107" s="3" t="s">
        <v>68</v>
      </c>
      <c r="D107" s="2">
        <v>4</v>
      </c>
      <c r="E107" s="3" t="s">
        <v>24</v>
      </c>
      <c r="F107" s="2">
        <v>8</v>
      </c>
      <c r="G107" s="2">
        <v>13</v>
      </c>
      <c r="H107" s="2">
        <v>2</v>
      </c>
      <c r="I107" s="2">
        <v>0</v>
      </c>
      <c r="J107" s="2" t="b">
        <v>0</v>
      </c>
      <c r="K107" s="2" t="b">
        <v>0</v>
      </c>
      <c r="L107" s="2" t="b">
        <v>0</v>
      </c>
      <c r="M107" s="2">
        <v>0</v>
      </c>
      <c r="N107" s="2">
        <v>230</v>
      </c>
      <c r="O107" s="2">
        <v>925</v>
      </c>
      <c r="P107" s="2">
        <v>925</v>
      </c>
      <c r="Q107" s="4" t="b">
        <v>0</v>
      </c>
      <c r="R107" s="2">
        <v>42</v>
      </c>
      <c r="S107" s="2">
        <v>13</v>
      </c>
    </row>
    <row r="108" spans="1:19" ht="26.25">
      <c r="A108" s="2">
        <v>177</v>
      </c>
      <c r="B108" s="3" t="s">
        <v>63</v>
      </c>
      <c r="C108" s="3" t="s">
        <v>64</v>
      </c>
      <c r="D108" s="2">
        <v>3</v>
      </c>
      <c r="E108" s="3" t="s">
        <v>24</v>
      </c>
      <c r="F108" s="2">
        <v>7</v>
      </c>
      <c r="G108" s="2">
        <v>3</v>
      </c>
      <c r="H108" s="2">
        <v>2</v>
      </c>
      <c r="I108" s="2">
        <v>0</v>
      </c>
      <c r="J108" s="2" t="b">
        <v>0</v>
      </c>
      <c r="K108" s="2" t="b">
        <v>0</v>
      </c>
      <c r="L108" s="2" t="b">
        <v>0</v>
      </c>
      <c r="M108" s="2">
        <v>0</v>
      </c>
      <c r="N108" s="2">
        <v>130</v>
      </c>
      <c r="O108" s="2">
        <v>810</v>
      </c>
      <c r="P108" s="2">
        <v>810</v>
      </c>
      <c r="Q108" s="4" t="b">
        <v>0</v>
      </c>
      <c r="R108" s="2">
        <v>17</v>
      </c>
      <c r="S108" s="2">
        <v>13</v>
      </c>
    </row>
    <row r="109" spans="1:19" ht="26.25">
      <c r="A109" s="2">
        <v>178</v>
      </c>
      <c r="B109" s="3" t="s">
        <v>89</v>
      </c>
      <c r="C109" s="3" t="s">
        <v>90</v>
      </c>
      <c r="D109" s="2">
        <v>5</v>
      </c>
      <c r="E109" s="3" t="s">
        <v>24</v>
      </c>
      <c r="F109" s="2">
        <v>9</v>
      </c>
      <c r="G109" s="2">
        <v>11</v>
      </c>
      <c r="H109" s="2">
        <v>1</v>
      </c>
      <c r="I109" s="2">
        <v>0</v>
      </c>
      <c r="J109" s="2" t="b">
        <v>0</v>
      </c>
      <c r="K109" s="2" t="b">
        <v>0</v>
      </c>
      <c r="L109" s="2" t="b">
        <v>0</v>
      </c>
      <c r="M109" s="2">
        <v>0</v>
      </c>
      <c r="N109" s="2">
        <v>160</v>
      </c>
      <c r="O109" s="2">
        <v>1041</v>
      </c>
      <c r="P109" s="2">
        <v>1041</v>
      </c>
      <c r="Q109" s="4" t="b">
        <v>0</v>
      </c>
      <c r="R109" s="2">
        <v>13</v>
      </c>
      <c r="S109" s="2">
        <v>13</v>
      </c>
    </row>
    <row r="110" spans="1:19" ht="26.25">
      <c r="A110" s="2">
        <v>179</v>
      </c>
      <c r="B110" s="3" t="s">
        <v>19</v>
      </c>
      <c r="C110" s="3" t="s">
        <v>20</v>
      </c>
      <c r="D110" s="2">
        <v>5</v>
      </c>
      <c r="E110" s="3" t="s">
        <v>21</v>
      </c>
      <c r="F110" s="2">
        <v>9</v>
      </c>
      <c r="G110" s="2">
        <v>34</v>
      </c>
      <c r="H110" s="2">
        <v>21</v>
      </c>
      <c r="I110" s="2">
        <v>0</v>
      </c>
      <c r="J110" s="2" t="b">
        <v>1</v>
      </c>
      <c r="K110" s="2" t="b">
        <v>0</v>
      </c>
      <c r="L110" s="2" t="b">
        <v>0</v>
      </c>
      <c r="M110" s="2">
        <v>0</v>
      </c>
      <c r="N110" s="2">
        <v>2290</v>
      </c>
      <c r="O110" s="2">
        <v>473</v>
      </c>
      <c r="P110" s="2">
        <v>473</v>
      </c>
      <c r="Q110" s="4" t="b">
        <v>0</v>
      </c>
      <c r="R110" s="2">
        <v>30</v>
      </c>
      <c r="S110" s="2">
        <v>13</v>
      </c>
    </row>
    <row r="111" spans="1:19" ht="39">
      <c r="A111" s="2">
        <v>180</v>
      </c>
      <c r="B111" s="3" t="s">
        <v>52</v>
      </c>
      <c r="C111" s="3" t="s">
        <v>53</v>
      </c>
      <c r="D111" s="2">
        <v>4</v>
      </c>
      <c r="E111" s="3" t="s">
        <v>21</v>
      </c>
      <c r="F111" s="2">
        <v>8</v>
      </c>
      <c r="G111" s="2">
        <v>30</v>
      </c>
      <c r="H111" s="2">
        <v>7</v>
      </c>
      <c r="I111" s="2">
        <v>4</v>
      </c>
      <c r="J111" s="2" t="b">
        <v>0</v>
      </c>
      <c r="K111" s="2" t="b">
        <v>0</v>
      </c>
      <c r="L111" s="2" t="b">
        <v>0</v>
      </c>
      <c r="M111" s="2">
        <v>0</v>
      </c>
      <c r="N111" s="2">
        <v>750</v>
      </c>
      <c r="O111" s="2">
        <v>841</v>
      </c>
      <c r="P111" s="2">
        <v>841</v>
      </c>
      <c r="Q111" s="4" t="b">
        <v>0</v>
      </c>
      <c r="R111" s="2">
        <v>38</v>
      </c>
      <c r="S111" s="2">
        <v>13</v>
      </c>
    </row>
    <row r="112" spans="1:19" ht="39">
      <c r="A112" s="2">
        <v>181</v>
      </c>
      <c r="B112" s="3" t="s">
        <v>50</v>
      </c>
      <c r="C112" s="3" t="s">
        <v>51</v>
      </c>
      <c r="D112" s="2">
        <v>5</v>
      </c>
      <c r="E112" s="3" t="s">
        <v>21</v>
      </c>
      <c r="F112" s="2">
        <v>9</v>
      </c>
      <c r="G112" s="2">
        <v>67</v>
      </c>
      <c r="H112" s="2">
        <v>19</v>
      </c>
      <c r="I112" s="2">
        <v>8</v>
      </c>
      <c r="J112" s="2" t="b">
        <v>0</v>
      </c>
      <c r="K112" s="2" t="b">
        <v>0</v>
      </c>
      <c r="L112" s="2" t="b">
        <v>0</v>
      </c>
      <c r="M112" s="2">
        <v>0</v>
      </c>
      <c r="N112" s="2">
        <v>1820</v>
      </c>
      <c r="O112" s="2">
        <v>946</v>
      </c>
      <c r="P112" s="2">
        <v>946</v>
      </c>
      <c r="Q112" s="4" t="b">
        <v>0</v>
      </c>
      <c r="R112" s="2">
        <v>22</v>
      </c>
      <c r="S112" s="2">
        <v>13</v>
      </c>
    </row>
    <row r="113" spans="1:19" ht="26.25">
      <c r="A113" s="2">
        <v>182</v>
      </c>
      <c r="B113" s="3" t="s">
        <v>56</v>
      </c>
      <c r="C113" s="3" t="s">
        <v>45</v>
      </c>
      <c r="D113" s="2">
        <v>5</v>
      </c>
      <c r="E113" s="3" t="s">
        <v>21</v>
      </c>
      <c r="F113" s="2">
        <v>9</v>
      </c>
      <c r="G113" s="2">
        <v>45</v>
      </c>
      <c r="H113" s="2">
        <v>10</v>
      </c>
      <c r="I113" s="2">
        <v>6</v>
      </c>
      <c r="J113" s="2" t="b">
        <v>0</v>
      </c>
      <c r="K113" s="2" t="b">
        <v>0</v>
      </c>
      <c r="L113" s="2" t="b">
        <v>0</v>
      </c>
      <c r="M113" s="2">
        <v>0</v>
      </c>
      <c r="N113" s="2">
        <v>1100</v>
      </c>
      <c r="O113" s="2">
        <v>946</v>
      </c>
      <c r="P113" s="2">
        <v>946</v>
      </c>
      <c r="Q113" s="4" t="b">
        <v>0</v>
      </c>
      <c r="R113" s="2">
        <v>27</v>
      </c>
      <c r="S113" s="2">
        <v>13</v>
      </c>
    </row>
    <row r="114" spans="1:19" ht="39">
      <c r="A114" s="2">
        <v>183</v>
      </c>
      <c r="B114" s="3" t="s">
        <v>76</v>
      </c>
      <c r="C114" s="3" t="s">
        <v>77</v>
      </c>
      <c r="D114" s="2">
        <v>5</v>
      </c>
      <c r="E114" s="3" t="s">
        <v>21</v>
      </c>
      <c r="F114" s="2">
        <v>9</v>
      </c>
      <c r="G114" s="2">
        <v>10</v>
      </c>
      <c r="H114" s="2">
        <v>3</v>
      </c>
      <c r="I114" s="2">
        <v>8</v>
      </c>
      <c r="J114" s="2" t="b">
        <v>0</v>
      </c>
      <c r="K114" s="2" t="b">
        <v>0</v>
      </c>
      <c r="L114" s="2" t="b">
        <v>0</v>
      </c>
      <c r="M114" s="2">
        <v>0</v>
      </c>
      <c r="N114" s="2">
        <v>450</v>
      </c>
      <c r="O114" s="2">
        <v>946</v>
      </c>
      <c r="P114" s="2">
        <v>946</v>
      </c>
      <c r="Q114" s="4" t="b">
        <v>0</v>
      </c>
      <c r="R114" s="2">
        <v>35</v>
      </c>
      <c r="S114" s="2">
        <v>13</v>
      </c>
    </row>
    <row r="115" spans="1:19" ht="26.25">
      <c r="A115" s="2">
        <v>184</v>
      </c>
      <c r="B115" s="3" t="s">
        <v>44</v>
      </c>
      <c r="C115" s="3" t="s">
        <v>45</v>
      </c>
      <c r="D115" s="2">
        <v>5</v>
      </c>
      <c r="E115" s="3" t="s">
        <v>21</v>
      </c>
      <c r="F115" s="2">
        <v>9</v>
      </c>
      <c r="G115" s="2">
        <v>31</v>
      </c>
      <c r="H115" s="2">
        <v>26</v>
      </c>
      <c r="I115" s="2">
        <v>8</v>
      </c>
      <c r="J115" s="2" t="b">
        <v>0</v>
      </c>
      <c r="K115" s="2" t="b">
        <v>1</v>
      </c>
      <c r="L115" s="2" t="b">
        <v>0</v>
      </c>
      <c r="M115" s="2">
        <v>0</v>
      </c>
      <c r="N115" s="2">
        <v>2710</v>
      </c>
      <c r="O115" s="2">
        <v>946</v>
      </c>
      <c r="P115" s="2">
        <v>946</v>
      </c>
      <c r="Q115" s="4" t="b">
        <v>0</v>
      </c>
      <c r="R115" s="2">
        <v>26</v>
      </c>
      <c r="S115" s="2">
        <v>13</v>
      </c>
    </row>
    <row r="116" spans="1:19" ht="26.25">
      <c r="A116" s="2">
        <v>185</v>
      </c>
      <c r="B116" s="3" t="s">
        <v>54</v>
      </c>
      <c r="C116" s="3" t="s">
        <v>55</v>
      </c>
      <c r="D116" s="2">
        <v>4</v>
      </c>
      <c r="E116" s="3" t="s">
        <v>21</v>
      </c>
      <c r="F116" s="2">
        <v>8</v>
      </c>
      <c r="G116" s="2">
        <v>41</v>
      </c>
      <c r="H116" s="2">
        <v>14</v>
      </c>
      <c r="I116" s="2">
        <v>9</v>
      </c>
      <c r="J116" s="2" t="b">
        <v>0</v>
      </c>
      <c r="K116" s="2" t="b">
        <v>0</v>
      </c>
      <c r="L116" s="2" t="b">
        <v>0</v>
      </c>
      <c r="M116" s="2">
        <v>0</v>
      </c>
      <c r="N116" s="2">
        <v>1335</v>
      </c>
      <c r="O116" s="2">
        <v>841</v>
      </c>
      <c r="P116" s="2">
        <v>841</v>
      </c>
      <c r="Q116" s="4" t="b">
        <v>0</v>
      </c>
      <c r="R116" s="2">
        <v>29</v>
      </c>
      <c r="S116" s="2">
        <v>13</v>
      </c>
    </row>
    <row r="117" spans="1:19" ht="26.25">
      <c r="A117" s="2">
        <v>186</v>
      </c>
      <c r="B117" s="3" t="s">
        <v>46</v>
      </c>
      <c r="C117" s="3" t="s">
        <v>47</v>
      </c>
      <c r="D117" s="2">
        <v>3</v>
      </c>
      <c r="E117" s="3" t="s">
        <v>21</v>
      </c>
      <c r="F117" s="2">
        <v>7</v>
      </c>
      <c r="G117" s="2">
        <v>0</v>
      </c>
      <c r="H117" s="2">
        <v>1</v>
      </c>
      <c r="I117" s="2">
        <v>0</v>
      </c>
      <c r="J117" s="2" t="b">
        <v>0</v>
      </c>
      <c r="K117" s="2" t="b">
        <v>0</v>
      </c>
      <c r="L117" s="2" t="b">
        <v>0</v>
      </c>
      <c r="M117" s="2">
        <v>0</v>
      </c>
      <c r="N117" s="2">
        <v>50</v>
      </c>
      <c r="O117" s="2">
        <v>736</v>
      </c>
      <c r="P117" s="2">
        <v>736</v>
      </c>
      <c r="Q117" s="4" t="b">
        <v>0</v>
      </c>
      <c r="R117" s="2">
        <v>23</v>
      </c>
      <c r="S117" s="2">
        <v>13</v>
      </c>
    </row>
    <row r="118" spans="1:19" ht="26.25">
      <c r="A118" s="2">
        <v>187</v>
      </c>
      <c r="B118" s="3" t="s">
        <v>65</v>
      </c>
      <c r="C118" s="3" t="s">
        <v>66</v>
      </c>
      <c r="D118" s="2">
        <v>6</v>
      </c>
      <c r="E118" s="3" t="s">
        <v>24</v>
      </c>
      <c r="F118" s="2">
        <v>10</v>
      </c>
      <c r="G118" s="2">
        <v>68</v>
      </c>
      <c r="H118" s="2">
        <v>6</v>
      </c>
      <c r="I118" s="2">
        <v>4</v>
      </c>
      <c r="J118" s="2" t="b">
        <v>0</v>
      </c>
      <c r="K118" s="2" t="b">
        <v>0</v>
      </c>
      <c r="L118" s="2" t="b">
        <v>0</v>
      </c>
      <c r="M118" s="2">
        <v>0</v>
      </c>
      <c r="N118" s="2">
        <v>1080</v>
      </c>
      <c r="O118" s="2">
        <v>1157</v>
      </c>
      <c r="P118" s="2">
        <v>1157</v>
      </c>
      <c r="Q118" s="4" t="b">
        <v>0</v>
      </c>
      <c r="R118" s="2">
        <v>12</v>
      </c>
      <c r="S118" s="2">
        <v>13</v>
      </c>
    </row>
    <row r="119" spans="1:19" ht="39">
      <c r="A119" s="2">
        <v>188</v>
      </c>
      <c r="B119" s="3" t="s">
        <v>72</v>
      </c>
      <c r="C119" s="3" t="s">
        <v>73</v>
      </c>
      <c r="D119" s="2">
        <v>6</v>
      </c>
      <c r="E119" s="3" t="s">
        <v>24</v>
      </c>
      <c r="F119" s="2">
        <v>10</v>
      </c>
      <c r="G119" s="2">
        <v>19</v>
      </c>
      <c r="H119" s="2">
        <v>5</v>
      </c>
      <c r="I119" s="2">
        <v>1</v>
      </c>
      <c r="J119" s="2" t="b">
        <v>0</v>
      </c>
      <c r="K119" s="2" t="b">
        <v>0</v>
      </c>
      <c r="L119" s="2" t="b">
        <v>0</v>
      </c>
      <c r="M119" s="2">
        <v>0</v>
      </c>
      <c r="N119" s="2">
        <v>465</v>
      </c>
      <c r="O119" s="2">
        <v>1157</v>
      </c>
      <c r="P119" s="2">
        <v>1157</v>
      </c>
      <c r="Q119" s="4" t="b">
        <v>0</v>
      </c>
      <c r="R119" s="2">
        <v>18</v>
      </c>
      <c r="S119" s="2">
        <v>13</v>
      </c>
    </row>
    <row r="120" spans="1:19" ht="26.25">
      <c r="A120" s="2">
        <v>189</v>
      </c>
      <c r="B120" s="3" t="s">
        <v>95</v>
      </c>
      <c r="C120" s="3" t="s">
        <v>68</v>
      </c>
      <c r="D120" s="2">
        <v>4</v>
      </c>
      <c r="E120" s="3" t="s">
        <v>24</v>
      </c>
      <c r="F120" s="2">
        <v>8</v>
      </c>
      <c r="G120" s="2">
        <v>79</v>
      </c>
      <c r="H120" s="2">
        <v>16</v>
      </c>
      <c r="I120" s="2">
        <v>3</v>
      </c>
      <c r="J120" s="2" t="b">
        <v>0</v>
      </c>
      <c r="K120" s="2" t="b">
        <v>1</v>
      </c>
      <c r="L120" s="2" t="b">
        <v>0</v>
      </c>
      <c r="M120" s="2">
        <v>0</v>
      </c>
      <c r="N120" s="2">
        <v>2465</v>
      </c>
      <c r="O120" s="2">
        <v>925</v>
      </c>
      <c r="P120" s="2">
        <v>925</v>
      </c>
      <c r="Q120" s="4" t="b">
        <v>0</v>
      </c>
      <c r="R120" s="2">
        <v>48</v>
      </c>
      <c r="S120" s="2">
        <v>13</v>
      </c>
    </row>
    <row r="121" spans="1:19" ht="26.25">
      <c r="A121" s="2">
        <v>190</v>
      </c>
      <c r="B121" s="3" t="s">
        <v>46</v>
      </c>
      <c r="C121" s="3" t="s">
        <v>47</v>
      </c>
      <c r="D121" s="2">
        <v>1</v>
      </c>
      <c r="E121" s="3" t="s">
        <v>21</v>
      </c>
      <c r="F121" s="2">
        <v>4</v>
      </c>
      <c r="G121" s="2">
        <v>0</v>
      </c>
      <c r="H121" s="2">
        <v>0</v>
      </c>
      <c r="I121" s="2">
        <v>0</v>
      </c>
      <c r="J121" s="2" t="b">
        <v>0</v>
      </c>
      <c r="K121" s="2" t="b">
        <v>1</v>
      </c>
      <c r="L121" s="2" t="b">
        <v>0</v>
      </c>
      <c r="M121" s="2">
        <v>0</v>
      </c>
      <c r="N121" s="2">
        <v>400</v>
      </c>
      <c r="O121" s="2">
        <v>133</v>
      </c>
      <c r="P121" s="2">
        <v>133</v>
      </c>
      <c r="Q121" s="4" t="b">
        <v>0</v>
      </c>
      <c r="R121" s="2">
        <v>23</v>
      </c>
      <c r="S121" s="2">
        <v>15</v>
      </c>
    </row>
    <row r="122" spans="1:19" ht="26.25">
      <c r="A122" s="2">
        <v>191</v>
      </c>
      <c r="B122" s="3" t="s">
        <v>54</v>
      </c>
      <c r="C122" s="3" t="s">
        <v>55</v>
      </c>
      <c r="D122" s="2">
        <v>4</v>
      </c>
      <c r="E122" s="3" t="s">
        <v>21</v>
      </c>
      <c r="F122" s="2">
        <v>8</v>
      </c>
      <c r="G122" s="2">
        <v>0</v>
      </c>
      <c r="H122" s="2">
        <v>0</v>
      </c>
      <c r="I122" s="2">
        <v>0</v>
      </c>
      <c r="J122" s="2" t="b">
        <v>0</v>
      </c>
      <c r="K122" s="2" t="b">
        <v>0</v>
      </c>
      <c r="L122" s="2" t="b">
        <v>0</v>
      </c>
      <c r="M122" s="2">
        <v>0</v>
      </c>
      <c r="N122" s="2">
        <v>0</v>
      </c>
      <c r="O122" s="2">
        <v>267</v>
      </c>
      <c r="P122" s="2">
        <v>267</v>
      </c>
      <c r="Q122" s="4" t="b">
        <v>0</v>
      </c>
      <c r="R122" s="2">
        <v>29</v>
      </c>
      <c r="S122" s="2">
        <v>15</v>
      </c>
    </row>
    <row r="123" spans="1:19" ht="26.25">
      <c r="A123" s="2">
        <v>192</v>
      </c>
      <c r="B123" s="3" t="s">
        <v>44</v>
      </c>
      <c r="C123" s="3" t="s">
        <v>45</v>
      </c>
      <c r="D123" s="2">
        <v>5</v>
      </c>
      <c r="E123" s="3" t="s">
        <v>21</v>
      </c>
      <c r="F123" s="2">
        <v>9</v>
      </c>
      <c r="G123" s="2">
        <v>0</v>
      </c>
      <c r="H123" s="2">
        <v>0</v>
      </c>
      <c r="I123" s="2">
        <v>0</v>
      </c>
      <c r="J123" s="2" t="b">
        <v>0</v>
      </c>
      <c r="K123" s="2" t="b">
        <v>0</v>
      </c>
      <c r="L123" s="2" t="b">
        <v>0</v>
      </c>
      <c r="M123" s="2">
        <v>0</v>
      </c>
      <c r="N123" s="2">
        <v>0</v>
      </c>
      <c r="O123" s="2">
        <v>300</v>
      </c>
      <c r="P123" s="2">
        <v>300</v>
      </c>
      <c r="Q123" s="4" t="b">
        <v>0</v>
      </c>
      <c r="R123" s="2">
        <v>26</v>
      </c>
      <c r="S123" s="2">
        <v>15</v>
      </c>
    </row>
    <row r="124" spans="1:19" ht="39">
      <c r="A124" s="2">
        <v>193</v>
      </c>
      <c r="B124" s="3" t="s">
        <v>76</v>
      </c>
      <c r="C124" s="3" t="s">
        <v>77</v>
      </c>
      <c r="D124" s="2">
        <v>5</v>
      </c>
      <c r="E124" s="3" t="s">
        <v>21</v>
      </c>
      <c r="F124" s="2">
        <v>9</v>
      </c>
      <c r="G124" s="2">
        <v>0</v>
      </c>
      <c r="H124" s="2">
        <v>0</v>
      </c>
      <c r="I124" s="2">
        <v>0</v>
      </c>
      <c r="J124" s="2" t="b">
        <v>0</v>
      </c>
      <c r="K124" s="2" t="b">
        <v>0</v>
      </c>
      <c r="L124" s="2" t="b">
        <v>0</v>
      </c>
      <c r="M124" s="2">
        <v>0</v>
      </c>
      <c r="N124" s="2">
        <v>0</v>
      </c>
      <c r="O124" s="2">
        <v>300</v>
      </c>
      <c r="P124" s="2">
        <v>300</v>
      </c>
      <c r="Q124" s="4" t="b">
        <v>0</v>
      </c>
      <c r="R124" s="2">
        <v>35</v>
      </c>
      <c r="S124" s="2">
        <v>15</v>
      </c>
    </row>
    <row r="125" spans="1:19" ht="26.25">
      <c r="A125" s="2">
        <v>194</v>
      </c>
      <c r="B125" s="3" t="s">
        <v>56</v>
      </c>
      <c r="C125" s="3" t="s">
        <v>45</v>
      </c>
      <c r="D125" s="2">
        <v>5</v>
      </c>
      <c r="E125" s="3" t="s">
        <v>21</v>
      </c>
      <c r="F125" s="2">
        <v>9</v>
      </c>
      <c r="G125" s="2">
        <v>0</v>
      </c>
      <c r="H125" s="2">
        <v>0</v>
      </c>
      <c r="I125" s="2">
        <v>0</v>
      </c>
      <c r="J125" s="2" t="b">
        <v>0</v>
      </c>
      <c r="K125" s="2" t="b">
        <v>0</v>
      </c>
      <c r="L125" s="2" t="b">
        <v>0</v>
      </c>
      <c r="M125" s="2">
        <v>0</v>
      </c>
      <c r="N125" s="2">
        <v>0</v>
      </c>
      <c r="O125" s="2">
        <v>300</v>
      </c>
      <c r="P125" s="2">
        <v>300</v>
      </c>
      <c r="Q125" s="4" t="b">
        <v>0</v>
      </c>
      <c r="R125" s="2">
        <v>27</v>
      </c>
      <c r="S125" s="2">
        <v>15</v>
      </c>
    </row>
    <row r="126" spans="1:19" ht="39">
      <c r="A126" s="2">
        <v>195</v>
      </c>
      <c r="B126" s="3" t="s">
        <v>50</v>
      </c>
      <c r="C126" s="3" t="s">
        <v>51</v>
      </c>
      <c r="D126" s="2">
        <v>5</v>
      </c>
      <c r="E126" s="3" t="s">
        <v>21</v>
      </c>
      <c r="F126" s="2">
        <v>9</v>
      </c>
      <c r="G126" s="2">
        <v>0</v>
      </c>
      <c r="H126" s="2">
        <v>0</v>
      </c>
      <c r="I126" s="2">
        <v>0</v>
      </c>
      <c r="J126" s="2" t="b">
        <v>0</v>
      </c>
      <c r="K126" s="2" t="b">
        <v>0</v>
      </c>
      <c r="L126" s="2" t="b">
        <v>0</v>
      </c>
      <c r="M126" s="2">
        <v>0</v>
      </c>
      <c r="N126" s="2">
        <v>0</v>
      </c>
      <c r="O126" s="2">
        <v>300</v>
      </c>
      <c r="P126" s="2">
        <v>300</v>
      </c>
      <c r="Q126" s="4" t="b">
        <v>0</v>
      </c>
      <c r="R126" s="2">
        <v>22</v>
      </c>
      <c r="S126" s="2">
        <v>15</v>
      </c>
    </row>
    <row r="127" spans="1:19" ht="39">
      <c r="A127" s="2">
        <v>196</v>
      </c>
      <c r="B127" s="3" t="s">
        <v>52</v>
      </c>
      <c r="C127" s="3" t="s">
        <v>53</v>
      </c>
      <c r="D127" s="2">
        <v>4</v>
      </c>
      <c r="E127" s="3" t="s">
        <v>21</v>
      </c>
      <c r="F127" s="2">
        <v>8</v>
      </c>
      <c r="G127" s="2">
        <v>0</v>
      </c>
      <c r="H127" s="2">
        <v>0</v>
      </c>
      <c r="I127" s="2">
        <v>0</v>
      </c>
      <c r="J127" s="2" t="b">
        <v>0</v>
      </c>
      <c r="K127" s="2" t="b">
        <v>0</v>
      </c>
      <c r="L127" s="2" t="b">
        <v>0</v>
      </c>
      <c r="M127" s="2">
        <v>0</v>
      </c>
      <c r="N127" s="2">
        <v>0</v>
      </c>
      <c r="O127" s="2">
        <v>267</v>
      </c>
      <c r="P127" s="2">
        <v>267</v>
      </c>
      <c r="Q127" s="4" t="b">
        <v>0</v>
      </c>
      <c r="R127" s="2">
        <v>38</v>
      </c>
      <c r="S127" s="2">
        <v>15</v>
      </c>
    </row>
    <row r="128" spans="1:19" ht="26.25">
      <c r="A128" s="2">
        <v>197</v>
      </c>
      <c r="B128" s="3" t="s">
        <v>19</v>
      </c>
      <c r="C128" s="3" t="s">
        <v>20</v>
      </c>
      <c r="D128" s="2">
        <v>5</v>
      </c>
      <c r="E128" s="3" t="s">
        <v>21</v>
      </c>
      <c r="F128" s="2">
        <v>9</v>
      </c>
      <c r="G128" s="2">
        <v>0</v>
      </c>
      <c r="H128" s="2">
        <v>0</v>
      </c>
      <c r="I128" s="2">
        <v>0</v>
      </c>
      <c r="J128" s="2" t="b">
        <v>0</v>
      </c>
      <c r="K128" s="2" t="b">
        <v>0</v>
      </c>
      <c r="L128" s="2" t="b">
        <v>0</v>
      </c>
      <c r="M128" s="2">
        <v>0</v>
      </c>
      <c r="N128" s="2">
        <v>0</v>
      </c>
      <c r="O128" s="2">
        <v>300</v>
      </c>
      <c r="P128" s="2">
        <v>300</v>
      </c>
      <c r="Q128" s="4" t="b">
        <v>0</v>
      </c>
      <c r="R128" s="2">
        <v>30</v>
      </c>
      <c r="S128" s="2">
        <v>15</v>
      </c>
    </row>
    <row r="129" spans="1:19" ht="26.25">
      <c r="A129" s="2">
        <v>198</v>
      </c>
      <c r="B129" s="3" t="s">
        <v>82</v>
      </c>
      <c r="C129" s="3" t="s">
        <v>58</v>
      </c>
      <c r="D129" s="2">
        <v>6</v>
      </c>
      <c r="E129" s="3" t="s">
        <v>21</v>
      </c>
      <c r="F129" s="2">
        <v>10</v>
      </c>
      <c r="G129" s="2">
        <v>0</v>
      </c>
      <c r="H129" s="2">
        <v>0</v>
      </c>
      <c r="I129" s="2">
        <v>0</v>
      </c>
      <c r="J129" s="2" t="b">
        <v>0</v>
      </c>
      <c r="K129" s="2" t="b">
        <v>0</v>
      </c>
      <c r="L129" s="2" t="b">
        <v>0</v>
      </c>
      <c r="M129" s="2">
        <v>0</v>
      </c>
      <c r="N129" s="2">
        <v>0</v>
      </c>
      <c r="O129" s="2">
        <v>333</v>
      </c>
      <c r="P129" s="2">
        <v>333</v>
      </c>
      <c r="Q129" s="4" t="b">
        <v>0</v>
      </c>
      <c r="R129" s="2">
        <v>33</v>
      </c>
      <c r="S129" s="2">
        <v>15</v>
      </c>
    </row>
    <row r="130" spans="1:19" ht="39">
      <c r="A130" s="2">
        <v>199</v>
      </c>
      <c r="B130" s="3" t="s">
        <v>30</v>
      </c>
      <c r="C130" s="3" t="s">
        <v>31</v>
      </c>
      <c r="D130" s="2">
        <v>6</v>
      </c>
      <c r="E130" s="3" t="s">
        <v>24</v>
      </c>
      <c r="F130" s="2">
        <v>10</v>
      </c>
      <c r="G130" s="2">
        <v>0</v>
      </c>
      <c r="H130" s="2">
        <v>0</v>
      </c>
      <c r="I130" s="2">
        <v>0</v>
      </c>
      <c r="J130" s="2" t="b">
        <v>0</v>
      </c>
      <c r="K130" s="2" t="b">
        <v>0</v>
      </c>
      <c r="L130" s="2" t="b">
        <v>0</v>
      </c>
      <c r="M130" s="2">
        <v>0</v>
      </c>
      <c r="N130" s="2">
        <v>0</v>
      </c>
      <c r="O130" s="2">
        <v>758</v>
      </c>
      <c r="P130" s="2">
        <v>758</v>
      </c>
      <c r="Q130" s="4" t="b">
        <v>0</v>
      </c>
      <c r="R130" s="2">
        <v>45</v>
      </c>
      <c r="S130" s="2">
        <v>15</v>
      </c>
    </row>
    <row r="131" spans="1:19" ht="39">
      <c r="A131" s="2">
        <v>200</v>
      </c>
      <c r="B131" s="3" t="s">
        <v>28</v>
      </c>
      <c r="C131" s="3" t="s">
        <v>29</v>
      </c>
      <c r="D131" s="2">
        <v>6</v>
      </c>
      <c r="E131" s="3" t="s">
        <v>24</v>
      </c>
      <c r="F131" s="2">
        <v>10</v>
      </c>
      <c r="G131" s="2">
        <v>0</v>
      </c>
      <c r="H131" s="2">
        <v>0</v>
      </c>
      <c r="I131" s="2">
        <v>0</v>
      </c>
      <c r="J131" s="2" t="b">
        <v>0</v>
      </c>
      <c r="K131" s="2" t="b">
        <v>0</v>
      </c>
      <c r="L131" s="2" t="b">
        <v>0</v>
      </c>
      <c r="M131" s="2">
        <v>0</v>
      </c>
      <c r="N131" s="2">
        <v>0</v>
      </c>
      <c r="O131" s="2">
        <v>758</v>
      </c>
      <c r="P131" s="2">
        <v>758</v>
      </c>
      <c r="Q131" s="4" t="b">
        <v>0</v>
      </c>
      <c r="R131" s="2">
        <v>14</v>
      </c>
      <c r="S131" s="2">
        <v>15</v>
      </c>
    </row>
    <row r="132" spans="1:19" ht="39">
      <c r="A132" s="2">
        <v>201</v>
      </c>
      <c r="B132" s="3" t="s">
        <v>34</v>
      </c>
      <c r="C132" s="3" t="s">
        <v>35</v>
      </c>
      <c r="D132" s="2">
        <v>6</v>
      </c>
      <c r="E132" s="3" t="s">
        <v>24</v>
      </c>
      <c r="F132" s="2">
        <v>10</v>
      </c>
      <c r="G132" s="2">
        <v>0</v>
      </c>
      <c r="H132" s="2">
        <v>0</v>
      </c>
      <c r="I132" s="2">
        <v>0</v>
      </c>
      <c r="J132" s="2" t="b">
        <v>0</v>
      </c>
      <c r="K132" s="2" t="b">
        <v>0</v>
      </c>
      <c r="L132" s="2" t="b">
        <v>0</v>
      </c>
      <c r="M132" s="2">
        <v>0</v>
      </c>
      <c r="N132" s="2">
        <v>0</v>
      </c>
      <c r="O132" s="2">
        <v>758</v>
      </c>
      <c r="P132" s="2">
        <v>758</v>
      </c>
      <c r="Q132" s="4" t="b">
        <v>0</v>
      </c>
      <c r="R132" s="2">
        <v>44</v>
      </c>
      <c r="S132" s="2">
        <v>15</v>
      </c>
    </row>
    <row r="133" spans="1:19" ht="26.25">
      <c r="A133" s="2">
        <v>202</v>
      </c>
      <c r="B133" s="3" t="s">
        <v>38</v>
      </c>
      <c r="C133" s="3" t="s">
        <v>39</v>
      </c>
      <c r="D133" s="2">
        <v>4</v>
      </c>
      <c r="E133" s="3" t="s">
        <v>24</v>
      </c>
      <c r="F133" s="2">
        <v>8</v>
      </c>
      <c r="G133" s="2">
        <v>0</v>
      </c>
      <c r="H133" s="2">
        <v>0</v>
      </c>
      <c r="I133" s="2">
        <v>0</v>
      </c>
      <c r="J133" s="2" t="b">
        <v>0</v>
      </c>
      <c r="K133" s="2" t="b">
        <v>0</v>
      </c>
      <c r="L133" s="2" t="b">
        <v>0</v>
      </c>
      <c r="M133" s="2">
        <v>0</v>
      </c>
      <c r="N133" s="2">
        <v>0</v>
      </c>
      <c r="O133" s="2">
        <v>607</v>
      </c>
      <c r="P133" s="2">
        <v>607</v>
      </c>
      <c r="Q133" s="4" t="b">
        <v>0</v>
      </c>
      <c r="R133" s="2">
        <v>15</v>
      </c>
      <c r="S133" s="2">
        <v>15</v>
      </c>
    </row>
    <row r="134" spans="1:19" ht="39">
      <c r="A134" s="2">
        <v>203</v>
      </c>
      <c r="B134" s="3" t="s">
        <v>93</v>
      </c>
      <c r="C134" s="3" t="s">
        <v>94</v>
      </c>
      <c r="D134" s="2">
        <v>4</v>
      </c>
      <c r="E134" s="3" t="s">
        <v>24</v>
      </c>
      <c r="F134" s="2">
        <v>8</v>
      </c>
      <c r="G134" s="2">
        <v>0</v>
      </c>
      <c r="H134" s="2">
        <v>0</v>
      </c>
      <c r="I134" s="2">
        <v>0</v>
      </c>
      <c r="J134" s="2" t="b">
        <v>0</v>
      </c>
      <c r="K134" s="2" t="b">
        <v>0</v>
      </c>
      <c r="L134" s="2" t="b">
        <v>0</v>
      </c>
      <c r="M134" s="2">
        <v>0</v>
      </c>
      <c r="N134" s="2">
        <v>0</v>
      </c>
      <c r="O134" s="2">
        <v>607</v>
      </c>
      <c r="P134" s="2">
        <v>607</v>
      </c>
      <c r="Q134" s="4" t="b">
        <v>0</v>
      </c>
      <c r="R134" s="2">
        <v>40</v>
      </c>
      <c r="S134" s="2">
        <v>15</v>
      </c>
    </row>
    <row r="135" spans="1:19" ht="39">
      <c r="A135" s="2">
        <v>204</v>
      </c>
      <c r="B135" s="3" t="s">
        <v>25</v>
      </c>
      <c r="C135" s="3" t="s">
        <v>23</v>
      </c>
      <c r="D135" s="2">
        <v>6</v>
      </c>
      <c r="E135" s="3" t="s">
        <v>24</v>
      </c>
      <c r="F135" s="2">
        <v>10</v>
      </c>
      <c r="G135" s="2">
        <v>0</v>
      </c>
      <c r="H135" s="2">
        <v>0</v>
      </c>
      <c r="I135" s="2">
        <v>0</v>
      </c>
      <c r="J135" s="2" t="b">
        <v>0</v>
      </c>
      <c r="K135" s="2" t="b">
        <v>0</v>
      </c>
      <c r="L135" s="2" t="b">
        <v>0</v>
      </c>
      <c r="M135" s="2">
        <v>0</v>
      </c>
      <c r="N135" s="2">
        <v>0</v>
      </c>
      <c r="O135" s="2">
        <v>758</v>
      </c>
      <c r="P135" s="2">
        <v>758</v>
      </c>
      <c r="Q135" s="4" t="b">
        <v>0</v>
      </c>
      <c r="R135" s="2">
        <v>11</v>
      </c>
      <c r="S135" s="2">
        <v>15</v>
      </c>
    </row>
    <row r="136" spans="1:19" ht="26.25">
      <c r="A136" s="2">
        <v>205</v>
      </c>
      <c r="B136" s="3" t="s">
        <v>26</v>
      </c>
      <c r="C136" s="3" t="s">
        <v>27</v>
      </c>
      <c r="D136" s="2">
        <v>3</v>
      </c>
      <c r="E136" s="3" t="s">
        <v>24</v>
      </c>
      <c r="F136" s="2">
        <v>7</v>
      </c>
      <c r="G136" s="2">
        <v>0</v>
      </c>
      <c r="H136" s="2">
        <v>0</v>
      </c>
      <c r="I136" s="2">
        <v>0</v>
      </c>
      <c r="J136" s="2" t="b">
        <v>0</v>
      </c>
      <c r="K136" s="2" t="b">
        <v>0</v>
      </c>
      <c r="L136" s="2" t="b">
        <v>0</v>
      </c>
      <c r="M136" s="2">
        <v>0</v>
      </c>
      <c r="N136" s="2">
        <v>0</v>
      </c>
      <c r="O136" s="2">
        <v>531</v>
      </c>
      <c r="P136" s="2">
        <v>531</v>
      </c>
      <c r="Q136" s="4" t="b">
        <v>0</v>
      </c>
      <c r="R136" s="2">
        <v>46</v>
      </c>
      <c r="S136" s="2">
        <v>15</v>
      </c>
    </row>
    <row r="137" spans="1:19" ht="26.25">
      <c r="A137" s="2">
        <v>206</v>
      </c>
      <c r="B137" s="3" t="s">
        <v>32</v>
      </c>
      <c r="C137" s="3" t="s">
        <v>33</v>
      </c>
      <c r="D137" s="2">
        <v>5</v>
      </c>
      <c r="E137" s="3" t="s">
        <v>24</v>
      </c>
      <c r="F137" s="2">
        <v>9</v>
      </c>
      <c r="G137" s="2">
        <v>0</v>
      </c>
      <c r="H137" s="2">
        <v>0</v>
      </c>
      <c r="I137" s="2">
        <v>0</v>
      </c>
      <c r="J137" s="2" t="b">
        <v>0</v>
      </c>
      <c r="K137" s="2" t="b">
        <v>0</v>
      </c>
      <c r="L137" s="2" t="b">
        <v>0</v>
      </c>
      <c r="M137" s="2">
        <v>0</v>
      </c>
      <c r="N137" s="2">
        <v>0</v>
      </c>
      <c r="O137" s="2">
        <v>682</v>
      </c>
      <c r="P137" s="2">
        <v>682</v>
      </c>
      <c r="Q137" s="4" t="b">
        <v>0</v>
      </c>
      <c r="R137" s="2">
        <v>49</v>
      </c>
      <c r="S137" s="2">
        <v>15</v>
      </c>
    </row>
    <row r="138" spans="1:19" ht="39">
      <c r="A138" s="2">
        <v>207</v>
      </c>
      <c r="B138" s="3" t="s">
        <v>22</v>
      </c>
      <c r="C138" s="3" t="s">
        <v>23</v>
      </c>
      <c r="D138" s="2">
        <v>6</v>
      </c>
      <c r="E138" s="3" t="s">
        <v>24</v>
      </c>
      <c r="F138" s="2">
        <v>10</v>
      </c>
      <c r="G138" s="2">
        <v>0</v>
      </c>
      <c r="H138" s="2">
        <v>0</v>
      </c>
      <c r="I138" s="2">
        <v>0</v>
      </c>
      <c r="J138" s="2" t="b">
        <v>0</v>
      </c>
      <c r="K138" s="2" t="b">
        <v>0</v>
      </c>
      <c r="L138" s="2" t="b">
        <v>0</v>
      </c>
      <c r="M138" s="2">
        <v>0</v>
      </c>
      <c r="N138" s="2">
        <v>0</v>
      </c>
      <c r="O138" s="2">
        <v>758</v>
      </c>
      <c r="P138" s="2">
        <v>758</v>
      </c>
      <c r="Q138" s="4" t="b">
        <v>0</v>
      </c>
      <c r="R138" s="2">
        <v>52</v>
      </c>
      <c r="S138" s="2">
        <v>15</v>
      </c>
    </row>
    <row r="139" spans="1:19" ht="26.25">
      <c r="A139" s="2">
        <v>208</v>
      </c>
      <c r="B139" s="3" t="s">
        <v>40</v>
      </c>
      <c r="C139" s="3" t="s">
        <v>41</v>
      </c>
      <c r="D139" s="2">
        <v>5</v>
      </c>
      <c r="E139" s="3" t="s">
        <v>24</v>
      </c>
      <c r="F139" s="2">
        <v>9</v>
      </c>
      <c r="G139" s="2">
        <v>0</v>
      </c>
      <c r="H139" s="2">
        <v>0</v>
      </c>
      <c r="I139" s="2">
        <v>0</v>
      </c>
      <c r="J139" s="2" t="b">
        <v>0</v>
      </c>
      <c r="K139" s="2" t="b">
        <v>0</v>
      </c>
      <c r="L139" s="2" t="b">
        <v>0</v>
      </c>
      <c r="M139" s="2">
        <v>0</v>
      </c>
      <c r="N139" s="2">
        <v>0</v>
      </c>
      <c r="O139" s="2">
        <v>682</v>
      </c>
      <c r="P139" s="2">
        <v>682</v>
      </c>
      <c r="Q139" s="4" t="b">
        <v>0</v>
      </c>
      <c r="R139" s="2">
        <v>50</v>
      </c>
      <c r="S139" s="2">
        <v>15</v>
      </c>
    </row>
    <row r="140" spans="1:19" ht="26.25">
      <c r="A140" s="2">
        <v>209</v>
      </c>
      <c r="B140" s="3" t="s">
        <v>57</v>
      </c>
      <c r="C140" s="3" t="s">
        <v>58</v>
      </c>
      <c r="D140" s="2">
        <v>6</v>
      </c>
      <c r="E140" s="3" t="s">
        <v>21</v>
      </c>
      <c r="F140" s="2">
        <v>10</v>
      </c>
      <c r="G140" s="2">
        <v>0</v>
      </c>
      <c r="H140" s="2">
        <v>0</v>
      </c>
      <c r="I140" s="2">
        <v>0</v>
      </c>
      <c r="J140" s="2" t="b">
        <v>0</v>
      </c>
      <c r="K140" s="2" t="b">
        <v>0</v>
      </c>
      <c r="L140" s="2" t="b">
        <v>0</v>
      </c>
      <c r="M140" s="2">
        <v>0</v>
      </c>
      <c r="N140" s="2">
        <v>0</v>
      </c>
      <c r="O140" s="2">
        <v>721</v>
      </c>
      <c r="P140" s="2">
        <v>721</v>
      </c>
      <c r="Q140" s="4" t="b">
        <v>0</v>
      </c>
      <c r="R140" s="2">
        <v>32</v>
      </c>
      <c r="S140" s="2">
        <v>14</v>
      </c>
    </row>
    <row r="141" spans="1:19" ht="26.25">
      <c r="A141" s="2">
        <v>210</v>
      </c>
      <c r="B141" s="3" t="s">
        <v>78</v>
      </c>
      <c r="C141" s="3" t="s">
        <v>79</v>
      </c>
      <c r="D141" s="2">
        <v>4</v>
      </c>
      <c r="E141" s="3" t="s">
        <v>21</v>
      </c>
      <c r="F141" s="2">
        <v>8</v>
      </c>
      <c r="G141" s="2">
        <v>0</v>
      </c>
      <c r="H141" s="2">
        <v>0</v>
      </c>
      <c r="I141" s="2">
        <v>0</v>
      </c>
      <c r="J141" s="2" t="b">
        <v>0</v>
      </c>
      <c r="K141" s="2" t="b">
        <v>0</v>
      </c>
      <c r="L141" s="2" t="b">
        <v>0</v>
      </c>
      <c r="M141" s="2">
        <v>0</v>
      </c>
      <c r="N141" s="2">
        <v>0</v>
      </c>
      <c r="O141" s="2">
        <v>577</v>
      </c>
      <c r="P141" s="2">
        <v>577</v>
      </c>
      <c r="Q141" s="4" t="b">
        <v>0</v>
      </c>
      <c r="R141" s="2">
        <v>25</v>
      </c>
      <c r="S141" s="2">
        <v>14</v>
      </c>
    </row>
    <row r="142" spans="1:19" ht="26.25">
      <c r="A142" s="2">
        <v>211</v>
      </c>
      <c r="B142" s="3" t="s">
        <v>87</v>
      </c>
      <c r="C142" s="3" t="s">
        <v>58</v>
      </c>
      <c r="D142" s="2">
        <v>6</v>
      </c>
      <c r="E142" s="3" t="s">
        <v>21</v>
      </c>
      <c r="F142" s="2">
        <v>10</v>
      </c>
      <c r="G142" s="2">
        <v>0</v>
      </c>
      <c r="H142" s="2">
        <v>0</v>
      </c>
      <c r="I142" s="2">
        <v>0</v>
      </c>
      <c r="J142" s="2" t="b">
        <v>0</v>
      </c>
      <c r="K142" s="2" t="b">
        <v>0</v>
      </c>
      <c r="L142" s="2" t="b">
        <v>0</v>
      </c>
      <c r="M142" s="2">
        <v>0</v>
      </c>
      <c r="N142" s="2">
        <v>0</v>
      </c>
      <c r="O142" s="2">
        <v>721</v>
      </c>
      <c r="P142" s="2">
        <v>721</v>
      </c>
      <c r="Q142" s="4" t="b">
        <v>0</v>
      </c>
      <c r="R142" s="2">
        <v>31</v>
      </c>
      <c r="S142" s="2">
        <v>14</v>
      </c>
    </row>
    <row r="143" spans="1:19" ht="26.25">
      <c r="A143" s="2">
        <v>212</v>
      </c>
      <c r="B143" s="3" t="s">
        <v>88</v>
      </c>
      <c r="C143" s="3" t="s">
        <v>58</v>
      </c>
      <c r="D143" s="2">
        <v>6</v>
      </c>
      <c r="E143" s="3" t="s">
        <v>21</v>
      </c>
      <c r="F143" s="2">
        <v>10</v>
      </c>
      <c r="G143" s="2">
        <v>0</v>
      </c>
      <c r="H143" s="2">
        <v>0</v>
      </c>
      <c r="I143" s="2">
        <v>0</v>
      </c>
      <c r="J143" s="2" t="b">
        <v>0</v>
      </c>
      <c r="K143" s="2" t="b">
        <v>0</v>
      </c>
      <c r="L143" s="2" t="b">
        <v>0</v>
      </c>
      <c r="M143" s="2">
        <v>0</v>
      </c>
      <c r="N143" s="2">
        <v>0</v>
      </c>
      <c r="O143" s="2">
        <v>721</v>
      </c>
      <c r="P143" s="2">
        <v>721</v>
      </c>
      <c r="Q143" s="4" t="b">
        <v>0</v>
      </c>
      <c r="R143" s="2">
        <v>34</v>
      </c>
      <c r="S143" s="2">
        <v>14</v>
      </c>
    </row>
    <row r="144" spans="1:19" ht="39">
      <c r="A144" s="2">
        <v>213</v>
      </c>
      <c r="B144" s="3" t="s">
        <v>80</v>
      </c>
      <c r="C144" s="3" t="s">
        <v>81</v>
      </c>
      <c r="D144" s="2">
        <v>6</v>
      </c>
      <c r="E144" s="3" t="s">
        <v>21</v>
      </c>
      <c r="F144" s="2">
        <v>10</v>
      </c>
      <c r="G144" s="2">
        <v>0</v>
      </c>
      <c r="H144" s="2">
        <v>0</v>
      </c>
      <c r="I144" s="2">
        <v>0</v>
      </c>
      <c r="J144" s="2" t="b">
        <v>0</v>
      </c>
      <c r="K144" s="2" t="b">
        <v>0</v>
      </c>
      <c r="L144" s="2" t="b">
        <v>0</v>
      </c>
      <c r="M144" s="2">
        <v>0</v>
      </c>
      <c r="N144" s="2">
        <v>0</v>
      </c>
      <c r="O144" s="2">
        <v>721</v>
      </c>
      <c r="P144" s="2">
        <v>721</v>
      </c>
      <c r="Q144" s="4" t="b">
        <v>0</v>
      </c>
      <c r="R144" s="2">
        <v>36</v>
      </c>
      <c r="S144" s="2">
        <v>14</v>
      </c>
    </row>
    <row r="145" spans="1:19" ht="39">
      <c r="A145" s="2">
        <v>214</v>
      </c>
      <c r="B145" s="3" t="s">
        <v>91</v>
      </c>
      <c r="C145" s="3" t="s">
        <v>92</v>
      </c>
      <c r="D145" s="2">
        <v>6</v>
      </c>
      <c r="E145" s="3" t="s">
        <v>21</v>
      </c>
      <c r="F145" s="2">
        <v>10</v>
      </c>
      <c r="G145" s="2">
        <v>0</v>
      </c>
      <c r="H145" s="2">
        <v>0</v>
      </c>
      <c r="I145" s="2">
        <v>0</v>
      </c>
      <c r="J145" s="2" t="b">
        <v>0</v>
      </c>
      <c r="K145" s="2" t="b">
        <v>0</v>
      </c>
      <c r="L145" s="2" t="b">
        <v>0</v>
      </c>
      <c r="M145" s="2">
        <v>0</v>
      </c>
      <c r="N145" s="2">
        <v>0</v>
      </c>
      <c r="O145" s="2">
        <v>721</v>
      </c>
      <c r="P145" s="2">
        <v>721</v>
      </c>
      <c r="Q145" s="4" t="b">
        <v>0</v>
      </c>
      <c r="R145" s="2">
        <v>47</v>
      </c>
      <c r="S145" s="2">
        <v>14</v>
      </c>
    </row>
    <row r="146" spans="1:19" ht="26.25">
      <c r="A146" s="2">
        <v>215</v>
      </c>
      <c r="B146" s="3" t="s">
        <v>48</v>
      </c>
      <c r="C146" s="3" t="s">
        <v>49</v>
      </c>
      <c r="D146" s="2">
        <v>4</v>
      </c>
      <c r="E146" s="3" t="s">
        <v>21</v>
      </c>
      <c r="F146" s="2">
        <v>8</v>
      </c>
      <c r="G146" s="2">
        <v>0</v>
      </c>
      <c r="H146" s="2">
        <v>0</v>
      </c>
      <c r="I146" s="2">
        <v>0</v>
      </c>
      <c r="J146" s="2" t="b">
        <v>0</v>
      </c>
      <c r="K146" s="2" t="b">
        <v>0</v>
      </c>
      <c r="L146" s="2" t="b">
        <v>0</v>
      </c>
      <c r="M146" s="2">
        <v>0</v>
      </c>
      <c r="N146" s="2">
        <v>0</v>
      </c>
      <c r="O146" s="2">
        <v>577</v>
      </c>
      <c r="P146" s="2">
        <v>577</v>
      </c>
      <c r="Q146" s="4" t="b">
        <v>0</v>
      </c>
      <c r="R146" s="2">
        <v>20</v>
      </c>
      <c r="S146" s="2">
        <v>14</v>
      </c>
    </row>
    <row r="147" spans="1:19" ht="26.25">
      <c r="A147" s="2">
        <v>216</v>
      </c>
      <c r="B147" s="3" t="s">
        <v>42</v>
      </c>
      <c r="C147" s="3" t="s">
        <v>43</v>
      </c>
      <c r="D147" s="2">
        <v>6</v>
      </c>
      <c r="E147" s="3" t="s">
        <v>21</v>
      </c>
      <c r="F147" s="2">
        <v>10</v>
      </c>
      <c r="G147" s="2">
        <v>0</v>
      </c>
      <c r="H147" s="2">
        <v>0</v>
      </c>
      <c r="I147" s="2">
        <v>0</v>
      </c>
      <c r="J147" s="2" t="b">
        <v>0</v>
      </c>
      <c r="K147" s="2" t="b">
        <v>0</v>
      </c>
      <c r="L147" s="2" t="b">
        <v>0</v>
      </c>
      <c r="M147" s="2">
        <v>0</v>
      </c>
      <c r="N147" s="2">
        <v>0</v>
      </c>
      <c r="O147" s="2">
        <v>721</v>
      </c>
      <c r="P147" s="2">
        <v>721</v>
      </c>
      <c r="Q147" s="4" t="b">
        <v>0</v>
      </c>
      <c r="R147" s="2">
        <v>37</v>
      </c>
      <c r="S147" s="2">
        <v>14</v>
      </c>
    </row>
    <row r="148" spans="1:19" ht="39">
      <c r="A148" s="2">
        <v>217</v>
      </c>
      <c r="B148" s="3" t="s">
        <v>83</v>
      </c>
      <c r="C148" s="3" t="s">
        <v>77</v>
      </c>
      <c r="D148" s="2">
        <v>5</v>
      </c>
      <c r="E148" s="3" t="s">
        <v>21</v>
      </c>
      <c r="F148" s="2">
        <v>9</v>
      </c>
      <c r="G148" s="2">
        <v>0</v>
      </c>
      <c r="H148" s="2">
        <v>0</v>
      </c>
      <c r="I148" s="2">
        <v>0</v>
      </c>
      <c r="J148" s="2" t="b">
        <v>0</v>
      </c>
      <c r="K148" s="2" t="b">
        <v>0</v>
      </c>
      <c r="L148" s="2" t="b">
        <v>0</v>
      </c>
      <c r="M148" s="2">
        <v>0</v>
      </c>
      <c r="N148" s="2">
        <v>0</v>
      </c>
      <c r="O148" s="2">
        <v>649</v>
      </c>
      <c r="P148" s="2">
        <v>649</v>
      </c>
      <c r="Q148" s="4" t="b">
        <v>0</v>
      </c>
      <c r="R148" s="2">
        <v>21</v>
      </c>
      <c r="S148" s="2">
        <v>14</v>
      </c>
    </row>
    <row r="149" spans="1:19" ht="26.25">
      <c r="A149" s="2">
        <v>218</v>
      </c>
      <c r="B149" s="3" t="s">
        <v>84</v>
      </c>
      <c r="C149" s="3" t="s">
        <v>85</v>
      </c>
      <c r="D149" s="2">
        <v>6</v>
      </c>
      <c r="E149" s="3" t="s">
        <v>21</v>
      </c>
      <c r="F149" s="2">
        <v>10</v>
      </c>
      <c r="G149" s="2">
        <v>0</v>
      </c>
      <c r="H149" s="2">
        <v>0</v>
      </c>
      <c r="I149" s="2">
        <v>0</v>
      </c>
      <c r="J149" s="2" t="b">
        <v>0</v>
      </c>
      <c r="K149" s="2" t="b">
        <v>0</v>
      </c>
      <c r="L149" s="2" t="b">
        <v>0</v>
      </c>
      <c r="M149" s="2">
        <v>0</v>
      </c>
      <c r="N149" s="2">
        <v>0</v>
      </c>
      <c r="O149" s="2">
        <v>721</v>
      </c>
      <c r="P149" s="2">
        <v>721</v>
      </c>
      <c r="Q149" s="4" t="b">
        <v>0</v>
      </c>
      <c r="R149" s="2">
        <v>24</v>
      </c>
      <c r="S149" s="2">
        <v>14</v>
      </c>
    </row>
    <row r="150" spans="1:19" ht="39">
      <c r="A150" s="2">
        <v>219</v>
      </c>
      <c r="B150" s="3" t="s">
        <v>86</v>
      </c>
      <c r="C150" s="3" t="s">
        <v>77</v>
      </c>
      <c r="D150" s="2">
        <v>5</v>
      </c>
      <c r="E150" s="3" t="s">
        <v>21</v>
      </c>
      <c r="F150" s="2">
        <v>9</v>
      </c>
      <c r="G150" s="2">
        <v>0</v>
      </c>
      <c r="H150" s="2">
        <v>0</v>
      </c>
      <c r="I150" s="2">
        <v>0</v>
      </c>
      <c r="J150" s="2" t="b">
        <v>0</v>
      </c>
      <c r="K150" s="2" t="b">
        <v>0</v>
      </c>
      <c r="L150" s="2" t="b">
        <v>0</v>
      </c>
      <c r="M150" s="2">
        <v>0</v>
      </c>
      <c r="N150" s="2">
        <v>0</v>
      </c>
      <c r="O150" s="2">
        <v>649</v>
      </c>
      <c r="P150" s="2">
        <v>649</v>
      </c>
      <c r="Q150" s="4" t="b">
        <v>0</v>
      </c>
      <c r="R150" s="2">
        <v>28</v>
      </c>
      <c r="S150" s="2">
        <v>14</v>
      </c>
    </row>
    <row r="151" spans="1:19" ht="26.25">
      <c r="A151" s="2">
        <v>220</v>
      </c>
      <c r="B151" s="3" t="s">
        <v>89</v>
      </c>
      <c r="C151" s="3" t="s">
        <v>90</v>
      </c>
      <c r="D151" s="2">
        <v>5</v>
      </c>
      <c r="E151" s="3" t="s">
        <v>24</v>
      </c>
      <c r="F151" s="2">
        <v>9</v>
      </c>
      <c r="G151" s="2">
        <v>0</v>
      </c>
      <c r="H151" s="2">
        <v>0</v>
      </c>
      <c r="I151" s="2">
        <v>0</v>
      </c>
      <c r="J151" s="2" t="b">
        <v>0</v>
      </c>
      <c r="K151" s="2" t="b">
        <v>0</v>
      </c>
      <c r="L151" s="2" t="b">
        <v>0</v>
      </c>
      <c r="M151" s="2">
        <v>0</v>
      </c>
      <c r="N151" s="2">
        <v>0</v>
      </c>
      <c r="O151" s="2">
        <v>234</v>
      </c>
      <c r="P151" s="2">
        <v>234</v>
      </c>
      <c r="Q151" s="4" t="b">
        <v>0</v>
      </c>
      <c r="R151" s="2">
        <v>13</v>
      </c>
      <c r="S151" s="2">
        <v>14</v>
      </c>
    </row>
    <row r="152" spans="1:19" ht="26.25">
      <c r="A152" s="2">
        <v>221</v>
      </c>
      <c r="B152" s="3" t="s">
        <v>63</v>
      </c>
      <c r="C152" s="3" t="s">
        <v>64</v>
      </c>
      <c r="D152" s="2">
        <v>3</v>
      </c>
      <c r="E152" s="3" t="s">
        <v>24</v>
      </c>
      <c r="F152" s="2">
        <v>7</v>
      </c>
      <c r="G152" s="2">
        <v>0</v>
      </c>
      <c r="H152" s="2">
        <v>0</v>
      </c>
      <c r="I152" s="2">
        <v>0</v>
      </c>
      <c r="J152" s="2" t="b">
        <v>0</v>
      </c>
      <c r="K152" s="2" t="b">
        <v>0</v>
      </c>
      <c r="L152" s="2" t="b">
        <v>0</v>
      </c>
      <c r="M152" s="2">
        <v>0</v>
      </c>
      <c r="N152" s="2">
        <v>0</v>
      </c>
      <c r="O152" s="2">
        <v>182</v>
      </c>
      <c r="P152" s="2">
        <v>182</v>
      </c>
      <c r="Q152" s="4" t="b">
        <v>0</v>
      </c>
      <c r="R152" s="2">
        <v>17</v>
      </c>
      <c r="S152" s="2">
        <v>14</v>
      </c>
    </row>
    <row r="153" spans="1:19" ht="26.25">
      <c r="A153" s="2">
        <v>222</v>
      </c>
      <c r="B153" s="3" t="s">
        <v>71</v>
      </c>
      <c r="C153" s="3" t="s">
        <v>68</v>
      </c>
      <c r="D153" s="2">
        <v>4</v>
      </c>
      <c r="E153" s="3" t="s">
        <v>24</v>
      </c>
      <c r="F153" s="2">
        <v>8</v>
      </c>
      <c r="G153" s="2">
        <v>0</v>
      </c>
      <c r="H153" s="2">
        <v>0</v>
      </c>
      <c r="I153" s="2">
        <v>0</v>
      </c>
      <c r="J153" s="2" t="b">
        <v>0</v>
      </c>
      <c r="K153" s="2" t="b">
        <v>0</v>
      </c>
      <c r="L153" s="2" t="b">
        <v>0</v>
      </c>
      <c r="M153" s="2">
        <v>0</v>
      </c>
      <c r="N153" s="2">
        <v>0</v>
      </c>
      <c r="O153" s="2">
        <v>208</v>
      </c>
      <c r="P153" s="2">
        <v>208</v>
      </c>
      <c r="Q153" s="4" t="b">
        <v>0</v>
      </c>
      <c r="R153" s="2">
        <v>42</v>
      </c>
      <c r="S153" s="2">
        <v>14</v>
      </c>
    </row>
    <row r="154" spans="1:19" ht="26.25">
      <c r="A154" s="2">
        <v>223</v>
      </c>
      <c r="B154" s="3" t="s">
        <v>74</v>
      </c>
      <c r="C154" s="3" t="s">
        <v>75</v>
      </c>
      <c r="D154" s="2">
        <v>5</v>
      </c>
      <c r="E154" s="3" t="s">
        <v>24</v>
      </c>
      <c r="F154" s="2">
        <v>9</v>
      </c>
      <c r="G154" s="2">
        <v>0</v>
      </c>
      <c r="H154" s="2">
        <v>0</v>
      </c>
      <c r="I154" s="2">
        <v>0</v>
      </c>
      <c r="J154" s="2" t="b">
        <v>0</v>
      </c>
      <c r="K154" s="2" t="b">
        <v>0</v>
      </c>
      <c r="L154" s="2" t="b">
        <v>0</v>
      </c>
      <c r="M154" s="2">
        <v>0</v>
      </c>
      <c r="N154" s="2">
        <v>0</v>
      </c>
      <c r="O154" s="2">
        <v>234</v>
      </c>
      <c r="P154" s="2">
        <v>234</v>
      </c>
      <c r="Q154" s="4" t="b">
        <v>0</v>
      </c>
      <c r="R154" s="2">
        <v>19</v>
      </c>
      <c r="S154" s="2">
        <v>14</v>
      </c>
    </row>
    <row r="155" spans="1:19" ht="39">
      <c r="A155" s="2">
        <v>224</v>
      </c>
      <c r="B155" s="3" t="s">
        <v>59</v>
      </c>
      <c r="C155" s="3" t="s">
        <v>60</v>
      </c>
      <c r="D155" s="2">
        <v>5</v>
      </c>
      <c r="E155" s="3" t="s">
        <v>24</v>
      </c>
      <c r="F155" s="2">
        <v>9</v>
      </c>
      <c r="G155" s="2">
        <v>0</v>
      </c>
      <c r="H155" s="2">
        <v>0</v>
      </c>
      <c r="I155" s="2">
        <v>0</v>
      </c>
      <c r="J155" s="2" t="b">
        <v>0</v>
      </c>
      <c r="K155" s="2" t="b">
        <v>0</v>
      </c>
      <c r="L155" s="2" t="b">
        <v>0</v>
      </c>
      <c r="M155" s="2">
        <v>0</v>
      </c>
      <c r="N155" s="2">
        <v>0</v>
      </c>
      <c r="O155" s="2">
        <v>234</v>
      </c>
      <c r="P155" s="2">
        <v>234</v>
      </c>
      <c r="Q155" s="4" t="b">
        <v>0</v>
      </c>
      <c r="R155" s="2">
        <v>39</v>
      </c>
      <c r="S155" s="2">
        <v>14</v>
      </c>
    </row>
    <row r="156" spans="1:19" ht="26.25">
      <c r="A156" s="2">
        <v>225</v>
      </c>
      <c r="B156" s="3" t="s">
        <v>67</v>
      </c>
      <c r="C156" s="3" t="s">
        <v>68</v>
      </c>
      <c r="D156" s="2">
        <v>4</v>
      </c>
      <c r="E156" s="3" t="s">
        <v>24</v>
      </c>
      <c r="F156" s="2">
        <v>8</v>
      </c>
      <c r="G156" s="2">
        <v>0</v>
      </c>
      <c r="H156" s="2">
        <v>0</v>
      </c>
      <c r="I156" s="2">
        <v>0</v>
      </c>
      <c r="J156" s="2" t="b">
        <v>0</v>
      </c>
      <c r="K156" s="2" t="b">
        <v>0</v>
      </c>
      <c r="L156" s="2" t="b">
        <v>0</v>
      </c>
      <c r="M156" s="2">
        <v>0</v>
      </c>
      <c r="N156" s="2">
        <v>0</v>
      </c>
      <c r="O156" s="2">
        <v>208</v>
      </c>
      <c r="P156" s="2">
        <v>208</v>
      </c>
      <c r="Q156" s="4" t="b">
        <v>0</v>
      </c>
      <c r="R156" s="2">
        <v>41</v>
      </c>
      <c r="S156" s="2">
        <v>14</v>
      </c>
    </row>
    <row r="157" spans="1:19" ht="26.25">
      <c r="A157" s="2">
        <v>226</v>
      </c>
      <c r="B157" s="3" t="s">
        <v>69</v>
      </c>
      <c r="C157" s="3" t="s">
        <v>70</v>
      </c>
      <c r="D157" s="2">
        <v>4</v>
      </c>
      <c r="E157" s="3" t="s">
        <v>24</v>
      </c>
      <c r="F157" s="2">
        <v>8</v>
      </c>
      <c r="G157" s="2">
        <v>0</v>
      </c>
      <c r="H157" s="2">
        <v>0</v>
      </c>
      <c r="I157" s="2">
        <v>0</v>
      </c>
      <c r="J157" s="2" t="b">
        <v>0</v>
      </c>
      <c r="K157" s="2" t="b">
        <v>0</v>
      </c>
      <c r="L157" s="2" t="b">
        <v>0</v>
      </c>
      <c r="M157" s="2">
        <v>0</v>
      </c>
      <c r="N157" s="2">
        <v>0</v>
      </c>
      <c r="O157" s="2">
        <v>208</v>
      </c>
      <c r="P157" s="2">
        <v>208</v>
      </c>
      <c r="Q157" s="4" t="b">
        <v>0</v>
      </c>
      <c r="R157" s="2">
        <v>51</v>
      </c>
      <c r="S157" s="2">
        <v>14</v>
      </c>
    </row>
    <row r="158" spans="1:19" ht="26.25">
      <c r="A158" s="2">
        <v>227</v>
      </c>
      <c r="B158" s="3" t="s">
        <v>61</v>
      </c>
      <c r="C158" s="3" t="s">
        <v>62</v>
      </c>
      <c r="D158" s="2">
        <v>6</v>
      </c>
      <c r="E158" s="3" t="s">
        <v>24</v>
      </c>
      <c r="F158" s="2">
        <v>10</v>
      </c>
      <c r="G158" s="2">
        <v>0</v>
      </c>
      <c r="H158" s="2">
        <v>0</v>
      </c>
      <c r="I158" s="2">
        <v>0</v>
      </c>
      <c r="J158" s="2" t="b">
        <v>0</v>
      </c>
      <c r="K158" s="2" t="b">
        <v>0</v>
      </c>
      <c r="L158" s="2" t="b">
        <v>0</v>
      </c>
      <c r="M158" s="2">
        <v>0</v>
      </c>
      <c r="N158" s="2">
        <v>0</v>
      </c>
      <c r="O158" s="2">
        <v>260</v>
      </c>
      <c r="P158" s="2">
        <v>260</v>
      </c>
      <c r="Q158" s="4" t="b">
        <v>0</v>
      </c>
      <c r="R158" s="2">
        <v>43</v>
      </c>
      <c r="S158" s="2">
        <v>14</v>
      </c>
    </row>
    <row r="159" spans="1:19" ht="26.25">
      <c r="A159" s="2">
        <v>228</v>
      </c>
      <c r="B159" s="3" t="s">
        <v>95</v>
      </c>
      <c r="C159" s="3" t="s">
        <v>68</v>
      </c>
      <c r="D159" s="2">
        <v>4</v>
      </c>
      <c r="E159" s="3" t="s">
        <v>24</v>
      </c>
      <c r="F159" s="2">
        <v>8</v>
      </c>
      <c r="G159" s="2">
        <v>0</v>
      </c>
      <c r="H159" s="2">
        <v>0</v>
      </c>
      <c r="I159" s="2">
        <v>0</v>
      </c>
      <c r="J159" s="2" t="b">
        <v>0</v>
      </c>
      <c r="K159" s="2" t="b">
        <v>0</v>
      </c>
      <c r="L159" s="2" t="b">
        <v>0</v>
      </c>
      <c r="M159" s="2">
        <v>0</v>
      </c>
      <c r="N159" s="2">
        <v>0</v>
      </c>
      <c r="O159" s="2">
        <v>208</v>
      </c>
      <c r="P159" s="2">
        <v>208</v>
      </c>
      <c r="Q159" s="4" t="b">
        <v>0</v>
      </c>
      <c r="R159" s="2">
        <v>48</v>
      </c>
      <c r="S159" s="2">
        <v>14</v>
      </c>
    </row>
    <row r="160" spans="1:19" ht="39">
      <c r="A160" s="2">
        <v>229</v>
      </c>
      <c r="B160" s="3" t="s">
        <v>72</v>
      </c>
      <c r="C160" s="3" t="s">
        <v>73</v>
      </c>
      <c r="D160" s="2">
        <v>6</v>
      </c>
      <c r="E160" s="3" t="s">
        <v>24</v>
      </c>
      <c r="F160" s="2">
        <v>10</v>
      </c>
      <c r="G160" s="2">
        <v>0</v>
      </c>
      <c r="H160" s="2">
        <v>0</v>
      </c>
      <c r="I160" s="2">
        <v>0</v>
      </c>
      <c r="J160" s="2" t="b">
        <v>0</v>
      </c>
      <c r="K160" s="2" t="b">
        <v>0</v>
      </c>
      <c r="L160" s="2" t="b">
        <v>0</v>
      </c>
      <c r="M160" s="2">
        <v>0</v>
      </c>
      <c r="N160" s="2">
        <v>0</v>
      </c>
      <c r="O160" s="2">
        <v>260</v>
      </c>
      <c r="P160" s="2">
        <v>260</v>
      </c>
      <c r="Q160" s="4" t="b">
        <v>0</v>
      </c>
      <c r="R160" s="2">
        <v>18</v>
      </c>
      <c r="S160" s="2">
        <v>14</v>
      </c>
    </row>
    <row r="161" spans="1:19" ht="26.25">
      <c r="A161" s="2">
        <v>230</v>
      </c>
      <c r="B161" s="3" t="s">
        <v>65</v>
      </c>
      <c r="C161" s="3" t="s">
        <v>66</v>
      </c>
      <c r="D161" s="2">
        <v>6</v>
      </c>
      <c r="E161" s="3" t="s">
        <v>24</v>
      </c>
      <c r="F161" s="2">
        <v>10</v>
      </c>
      <c r="G161" s="2">
        <v>0</v>
      </c>
      <c r="H161" s="2">
        <v>0</v>
      </c>
      <c r="I161" s="2">
        <v>0</v>
      </c>
      <c r="J161" s="2" t="b">
        <v>0</v>
      </c>
      <c r="K161" s="2" t="b">
        <v>0</v>
      </c>
      <c r="L161" s="2" t="b">
        <v>0</v>
      </c>
      <c r="M161" s="2">
        <v>0</v>
      </c>
      <c r="N161" s="2">
        <v>0</v>
      </c>
      <c r="O161" s="2">
        <v>260</v>
      </c>
      <c r="P161" s="2">
        <v>260</v>
      </c>
      <c r="Q161" s="4" t="b">
        <v>0</v>
      </c>
      <c r="R161" s="2">
        <v>12</v>
      </c>
      <c r="S161" s="2">
        <v>14</v>
      </c>
    </row>
    <row r="162" spans="1:19" ht="26.25">
      <c r="A162" s="2">
        <v>231</v>
      </c>
      <c r="B162" s="3" t="s">
        <v>82</v>
      </c>
      <c r="C162" s="3" t="s">
        <v>58</v>
      </c>
      <c r="D162" s="2">
        <v>6</v>
      </c>
      <c r="E162" s="3" t="s">
        <v>21</v>
      </c>
      <c r="F162" s="2">
        <v>10</v>
      </c>
      <c r="G162" s="2">
        <v>25</v>
      </c>
      <c r="H162" s="2">
        <v>7</v>
      </c>
      <c r="I162" s="2">
        <v>0</v>
      </c>
      <c r="J162" s="2" t="b">
        <v>0</v>
      </c>
      <c r="K162" s="2" t="b">
        <v>0</v>
      </c>
      <c r="L162" s="2" t="b">
        <v>0</v>
      </c>
      <c r="M162" s="2">
        <v>100</v>
      </c>
      <c r="N162" s="2">
        <v>600</v>
      </c>
      <c r="O162" s="2">
        <v>1051</v>
      </c>
      <c r="P162" s="2">
        <v>1051</v>
      </c>
      <c r="Q162" s="4" t="b">
        <v>0</v>
      </c>
      <c r="R162" s="2">
        <v>33</v>
      </c>
      <c r="S162" s="2">
        <v>13</v>
      </c>
    </row>
    <row r="163" spans="1:19" ht="26.25">
      <c r="A163" s="2">
        <v>233</v>
      </c>
      <c r="B163" s="3" t="s">
        <v>78</v>
      </c>
      <c r="C163" s="3" t="s">
        <v>79</v>
      </c>
      <c r="D163" s="2">
        <v>4</v>
      </c>
      <c r="E163" s="3" t="s">
        <v>21</v>
      </c>
      <c r="F163" s="2">
        <v>8</v>
      </c>
      <c r="G163" s="2">
        <v>32</v>
      </c>
      <c r="H163" s="2">
        <v>1</v>
      </c>
      <c r="I163" s="2">
        <v>1</v>
      </c>
      <c r="J163" s="2" t="b">
        <v>0</v>
      </c>
      <c r="K163" s="2" t="b">
        <v>0</v>
      </c>
      <c r="L163" s="2" t="b">
        <v>0</v>
      </c>
      <c r="M163" s="2">
        <v>0</v>
      </c>
      <c r="N163" s="2">
        <v>395</v>
      </c>
      <c r="O163" s="2">
        <v>557</v>
      </c>
      <c r="P163" s="2">
        <v>557</v>
      </c>
      <c r="Q163" s="4" t="b">
        <v>0</v>
      </c>
      <c r="R163" s="2">
        <v>25</v>
      </c>
      <c r="S163" s="2">
        <v>16</v>
      </c>
    </row>
    <row r="164" spans="1:19" ht="26.25">
      <c r="A164" s="2">
        <v>234</v>
      </c>
      <c r="B164" s="3" t="s">
        <v>42</v>
      </c>
      <c r="C164" s="3" t="s">
        <v>43</v>
      </c>
      <c r="D164" s="2">
        <v>6</v>
      </c>
      <c r="E164" s="3" t="s">
        <v>21</v>
      </c>
      <c r="F164" s="2">
        <v>10</v>
      </c>
      <c r="G164" s="2">
        <v>11</v>
      </c>
      <c r="H164" s="2">
        <v>5</v>
      </c>
      <c r="I164" s="2">
        <v>1</v>
      </c>
      <c r="J164" s="2" t="b">
        <v>0</v>
      </c>
      <c r="K164" s="2" t="b">
        <v>0</v>
      </c>
      <c r="L164" s="2" t="b">
        <v>0</v>
      </c>
      <c r="M164" s="2">
        <v>0</v>
      </c>
      <c r="N164" s="2">
        <v>385</v>
      </c>
      <c r="O164" s="2">
        <v>696</v>
      </c>
      <c r="P164" s="2">
        <v>696</v>
      </c>
      <c r="Q164" s="4" t="b">
        <v>0</v>
      </c>
      <c r="R164" s="2">
        <v>37</v>
      </c>
      <c r="S164" s="2">
        <v>16</v>
      </c>
    </row>
    <row r="165" spans="1:19" ht="39">
      <c r="A165" s="2">
        <v>235</v>
      </c>
      <c r="B165" s="3" t="s">
        <v>80</v>
      </c>
      <c r="C165" s="3" t="s">
        <v>81</v>
      </c>
      <c r="D165" s="2">
        <v>6</v>
      </c>
      <c r="E165" s="3" t="s">
        <v>21</v>
      </c>
      <c r="F165" s="2">
        <v>10</v>
      </c>
      <c r="G165" s="2">
        <v>29</v>
      </c>
      <c r="H165" s="2">
        <v>2</v>
      </c>
      <c r="I165" s="2">
        <v>0</v>
      </c>
      <c r="J165" s="2" t="b">
        <v>0</v>
      </c>
      <c r="K165" s="2" t="b">
        <v>0</v>
      </c>
      <c r="L165" s="2" t="b">
        <v>0</v>
      </c>
      <c r="M165" s="2">
        <v>0</v>
      </c>
      <c r="N165" s="2">
        <v>390</v>
      </c>
      <c r="O165" s="2">
        <v>696</v>
      </c>
      <c r="P165" s="2">
        <v>696</v>
      </c>
      <c r="Q165" s="4" t="b">
        <v>0</v>
      </c>
      <c r="R165" s="2">
        <v>36</v>
      </c>
      <c r="S165" s="2">
        <v>16</v>
      </c>
    </row>
    <row r="166" spans="1:19" ht="26.25">
      <c r="A166" s="2">
        <v>236</v>
      </c>
      <c r="B166" s="3" t="s">
        <v>54</v>
      </c>
      <c r="C166" s="3" t="s">
        <v>55</v>
      </c>
      <c r="D166" s="2">
        <v>4</v>
      </c>
      <c r="E166" s="3" t="s">
        <v>21</v>
      </c>
      <c r="F166" s="2">
        <v>8</v>
      </c>
      <c r="G166" s="2">
        <v>26</v>
      </c>
      <c r="H166" s="2">
        <v>5</v>
      </c>
      <c r="I166" s="2">
        <v>2</v>
      </c>
      <c r="J166" s="2" t="b">
        <v>0</v>
      </c>
      <c r="K166" s="2" t="b">
        <v>0</v>
      </c>
      <c r="L166" s="2" t="b">
        <v>0</v>
      </c>
      <c r="M166" s="2">
        <v>0</v>
      </c>
      <c r="N166" s="2">
        <v>560</v>
      </c>
      <c r="O166" s="2">
        <v>557</v>
      </c>
      <c r="P166" s="2">
        <v>557</v>
      </c>
      <c r="Q166" s="4" t="b">
        <v>0</v>
      </c>
      <c r="R166" s="2">
        <v>29</v>
      </c>
      <c r="S166" s="2">
        <v>16</v>
      </c>
    </row>
    <row r="167" spans="1:19" ht="26.25">
      <c r="A167" s="2">
        <v>237</v>
      </c>
      <c r="B167" s="3" t="s">
        <v>56</v>
      </c>
      <c r="C167" s="3" t="s">
        <v>45</v>
      </c>
      <c r="D167" s="2">
        <v>5</v>
      </c>
      <c r="E167" s="3" t="s">
        <v>21</v>
      </c>
      <c r="F167" s="2">
        <v>9</v>
      </c>
      <c r="G167" s="2">
        <v>57</v>
      </c>
      <c r="H167" s="2">
        <v>16</v>
      </c>
      <c r="I167" s="2">
        <v>7</v>
      </c>
      <c r="J167" s="2" t="b">
        <v>0</v>
      </c>
      <c r="K167" s="2" t="b">
        <v>0</v>
      </c>
      <c r="L167" s="2" t="b">
        <v>0</v>
      </c>
      <c r="M167" s="2">
        <v>0</v>
      </c>
      <c r="N167" s="2">
        <v>1545</v>
      </c>
      <c r="O167" s="2">
        <v>626</v>
      </c>
      <c r="P167" s="2">
        <v>626</v>
      </c>
      <c r="Q167" s="4" t="b">
        <v>0</v>
      </c>
      <c r="R167" s="2">
        <v>27</v>
      </c>
      <c r="S167" s="2">
        <v>16</v>
      </c>
    </row>
    <row r="168" spans="1:19" ht="39">
      <c r="A168" s="2">
        <v>238</v>
      </c>
      <c r="B168" s="3" t="s">
        <v>86</v>
      </c>
      <c r="C168" s="3" t="s">
        <v>77</v>
      </c>
      <c r="D168" s="2">
        <v>5</v>
      </c>
      <c r="E168" s="3" t="s">
        <v>21</v>
      </c>
      <c r="F168" s="2">
        <v>9</v>
      </c>
      <c r="G168" s="2">
        <v>85</v>
      </c>
      <c r="H168" s="2">
        <v>7</v>
      </c>
      <c r="I168" s="2">
        <v>5</v>
      </c>
      <c r="J168" s="2" t="b">
        <v>0</v>
      </c>
      <c r="K168" s="2" t="b">
        <v>0</v>
      </c>
      <c r="L168" s="2" t="b">
        <v>0</v>
      </c>
      <c r="M168" s="2">
        <v>0</v>
      </c>
      <c r="N168" s="2">
        <v>1325</v>
      </c>
      <c r="O168" s="2">
        <v>626</v>
      </c>
      <c r="P168" s="2">
        <v>626</v>
      </c>
      <c r="Q168" s="4" t="b">
        <v>0</v>
      </c>
      <c r="R168" s="2">
        <v>28</v>
      </c>
      <c r="S168" s="2">
        <v>16</v>
      </c>
    </row>
    <row r="169" spans="1:19" ht="39">
      <c r="A169" s="2">
        <v>239</v>
      </c>
      <c r="B169" s="3" t="s">
        <v>76</v>
      </c>
      <c r="C169" s="3" t="s">
        <v>77</v>
      </c>
      <c r="D169" s="2">
        <v>5</v>
      </c>
      <c r="E169" s="3" t="s">
        <v>21</v>
      </c>
      <c r="F169" s="2">
        <v>9</v>
      </c>
      <c r="G169" s="2">
        <v>84</v>
      </c>
      <c r="H169" s="2">
        <v>10</v>
      </c>
      <c r="I169" s="2">
        <v>4</v>
      </c>
      <c r="J169" s="2" t="b">
        <v>0</v>
      </c>
      <c r="K169" s="2" t="b">
        <v>0</v>
      </c>
      <c r="L169" s="2" t="b">
        <v>0</v>
      </c>
      <c r="M169" s="2">
        <v>0</v>
      </c>
      <c r="N169" s="2">
        <v>1440</v>
      </c>
      <c r="O169" s="2">
        <v>626</v>
      </c>
      <c r="P169" s="2">
        <v>626</v>
      </c>
      <c r="Q169" s="4" t="b">
        <v>0</v>
      </c>
      <c r="R169" s="2">
        <v>35</v>
      </c>
      <c r="S169" s="2">
        <v>16</v>
      </c>
    </row>
    <row r="170" spans="1:19" ht="26.25">
      <c r="A170" s="2">
        <v>240</v>
      </c>
      <c r="B170" s="3" t="s">
        <v>84</v>
      </c>
      <c r="C170" s="3" t="s">
        <v>85</v>
      </c>
      <c r="D170" s="2">
        <v>6</v>
      </c>
      <c r="E170" s="3" t="s">
        <v>21</v>
      </c>
      <c r="F170" s="2">
        <v>10</v>
      </c>
      <c r="G170" s="2">
        <v>0</v>
      </c>
      <c r="H170" s="2">
        <v>0</v>
      </c>
      <c r="I170" s="2">
        <v>0</v>
      </c>
      <c r="J170" s="2" t="b">
        <v>0</v>
      </c>
      <c r="K170" s="2" t="b">
        <v>0</v>
      </c>
      <c r="L170" s="2" t="b">
        <v>0</v>
      </c>
      <c r="M170" s="2">
        <v>0</v>
      </c>
      <c r="N170" s="2">
        <v>0</v>
      </c>
      <c r="O170" s="2">
        <v>696</v>
      </c>
      <c r="P170" s="2">
        <v>696</v>
      </c>
      <c r="Q170" s="4" t="b">
        <v>0</v>
      </c>
      <c r="R170" s="2">
        <v>24</v>
      </c>
      <c r="S170" s="2">
        <v>16</v>
      </c>
    </row>
    <row r="171" spans="1:19" ht="26.25">
      <c r="A171" s="2">
        <v>241</v>
      </c>
      <c r="B171" s="3" t="s">
        <v>46</v>
      </c>
      <c r="C171" s="3" t="s">
        <v>47</v>
      </c>
      <c r="D171" s="2">
        <v>3</v>
      </c>
      <c r="E171" s="3" t="s">
        <v>21</v>
      </c>
      <c r="F171" s="2">
        <v>7</v>
      </c>
      <c r="G171" s="2">
        <v>3</v>
      </c>
      <c r="H171" s="2">
        <v>0</v>
      </c>
      <c r="I171" s="2">
        <v>1</v>
      </c>
      <c r="J171" s="2" t="b">
        <v>0</v>
      </c>
      <c r="K171" s="2" t="b">
        <v>0</v>
      </c>
      <c r="L171" s="2" t="b">
        <v>0</v>
      </c>
      <c r="M171" s="2">
        <v>0</v>
      </c>
      <c r="N171" s="2">
        <v>55</v>
      </c>
      <c r="O171" s="2">
        <v>487</v>
      </c>
      <c r="P171" s="2">
        <v>487</v>
      </c>
      <c r="Q171" s="4" t="b">
        <v>0</v>
      </c>
      <c r="R171" s="2">
        <v>23</v>
      </c>
      <c r="S171" s="2">
        <v>16</v>
      </c>
    </row>
    <row r="172" spans="1:19" ht="26.25">
      <c r="A172" s="2">
        <v>242</v>
      </c>
      <c r="B172" s="3" t="s">
        <v>32</v>
      </c>
      <c r="C172" s="3" t="s">
        <v>33</v>
      </c>
      <c r="D172" s="2">
        <v>5</v>
      </c>
      <c r="E172" s="3" t="s">
        <v>24</v>
      </c>
      <c r="F172" s="2">
        <v>9</v>
      </c>
      <c r="G172" s="2">
        <v>29</v>
      </c>
      <c r="H172" s="2">
        <v>9</v>
      </c>
      <c r="I172" s="2">
        <v>5</v>
      </c>
      <c r="J172" s="2" t="b">
        <v>0</v>
      </c>
      <c r="K172" s="2" t="b">
        <v>0</v>
      </c>
      <c r="L172" s="2" t="b">
        <v>0</v>
      </c>
      <c r="M172" s="2">
        <v>0</v>
      </c>
      <c r="N172" s="2">
        <v>865</v>
      </c>
      <c r="O172" s="2">
        <v>511</v>
      </c>
      <c r="P172" s="2">
        <v>511</v>
      </c>
      <c r="Q172" s="4" t="b">
        <v>0</v>
      </c>
      <c r="R172" s="2">
        <v>49</v>
      </c>
      <c r="S172" s="2">
        <v>16</v>
      </c>
    </row>
    <row r="173" spans="1:19" ht="26.25">
      <c r="A173" s="2">
        <v>243</v>
      </c>
      <c r="B173" s="3" t="s">
        <v>36</v>
      </c>
      <c r="C173" s="3" t="s">
        <v>37</v>
      </c>
      <c r="D173" s="2">
        <v>5</v>
      </c>
      <c r="E173" s="3" t="s">
        <v>24</v>
      </c>
      <c r="F173" s="2">
        <v>9</v>
      </c>
      <c r="G173" s="2">
        <v>0</v>
      </c>
      <c r="H173" s="2">
        <v>2</v>
      </c>
      <c r="I173" s="2">
        <v>1</v>
      </c>
      <c r="J173" s="2" t="b">
        <v>0</v>
      </c>
      <c r="K173" s="2" t="b">
        <v>0</v>
      </c>
      <c r="L173" s="2" t="b">
        <v>0</v>
      </c>
      <c r="M173" s="2">
        <v>0</v>
      </c>
      <c r="N173" s="2">
        <v>125</v>
      </c>
      <c r="O173" s="2">
        <v>511</v>
      </c>
      <c r="P173" s="2">
        <v>511</v>
      </c>
      <c r="Q173" s="4" t="b">
        <v>0</v>
      </c>
      <c r="R173" s="2">
        <v>16</v>
      </c>
      <c r="S173" s="2">
        <v>16</v>
      </c>
    </row>
    <row r="174" spans="1:19" ht="39">
      <c r="A174" s="2">
        <v>244</v>
      </c>
      <c r="B174" s="3" t="s">
        <v>22</v>
      </c>
      <c r="C174" s="3" t="s">
        <v>23</v>
      </c>
      <c r="D174" s="2">
        <v>6</v>
      </c>
      <c r="E174" s="3" t="s">
        <v>24</v>
      </c>
      <c r="F174" s="2">
        <v>10</v>
      </c>
      <c r="G174" s="2">
        <v>2</v>
      </c>
      <c r="H174" s="2">
        <v>0</v>
      </c>
      <c r="I174" s="2">
        <v>1</v>
      </c>
      <c r="J174" s="2" t="b">
        <v>0</v>
      </c>
      <c r="K174" s="2" t="b">
        <v>0</v>
      </c>
      <c r="L174" s="2" t="b">
        <v>0</v>
      </c>
      <c r="M174" s="2">
        <v>0</v>
      </c>
      <c r="N174" s="2">
        <v>45</v>
      </c>
      <c r="O174" s="2">
        <v>568</v>
      </c>
      <c r="P174" s="2">
        <v>568</v>
      </c>
      <c r="Q174" s="4" t="b">
        <v>0</v>
      </c>
      <c r="R174" s="2">
        <v>52</v>
      </c>
      <c r="S174" s="2">
        <v>16</v>
      </c>
    </row>
    <row r="175" spans="1:19" ht="39">
      <c r="A175" s="2">
        <v>245</v>
      </c>
      <c r="B175" s="3" t="s">
        <v>25</v>
      </c>
      <c r="C175" s="3" t="s">
        <v>23</v>
      </c>
      <c r="D175" s="2">
        <v>6</v>
      </c>
      <c r="E175" s="3" t="s">
        <v>24</v>
      </c>
      <c r="F175" s="2">
        <v>10</v>
      </c>
      <c r="G175" s="2">
        <v>26</v>
      </c>
      <c r="H175" s="2">
        <v>1</v>
      </c>
      <c r="I175" s="2">
        <v>5</v>
      </c>
      <c r="J175" s="2" t="b">
        <v>0</v>
      </c>
      <c r="K175" s="2" t="b">
        <v>0</v>
      </c>
      <c r="L175" s="2" t="b">
        <v>0</v>
      </c>
      <c r="M175" s="2">
        <v>0</v>
      </c>
      <c r="N175" s="2">
        <v>435</v>
      </c>
      <c r="O175" s="2">
        <v>568</v>
      </c>
      <c r="P175" s="2">
        <v>568</v>
      </c>
      <c r="Q175" s="4" t="b">
        <v>0</v>
      </c>
      <c r="R175" s="2">
        <v>11</v>
      </c>
      <c r="S175" s="2">
        <v>16</v>
      </c>
    </row>
    <row r="176" spans="1:19" ht="26.25">
      <c r="A176" s="2">
        <v>246</v>
      </c>
      <c r="B176" s="3" t="s">
        <v>38</v>
      </c>
      <c r="C176" s="3" t="s">
        <v>39</v>
      </c>
      <c r="D176" s="2">
        <v>4</v>
      </c>
      <c r="E176" s="3" t="s">
        <v>24</v>
      </c>
      <c r="F176" s="2">
        <v>8</v>
      </c>
      <c r="G176" s="2">
        <v>1</v>
      </c>
      <c r="H176" s="2">
        <v>0</v>
      </c>
      <c r="I176" s="2">
        <v>0</v>
      </c>
      <c r="J176" s="2" t="b">
        <v>0</v>
      </c>
      <c r="K176" s="2" t="b">
        <v>0</v>
      </c>
      <c r="L176" s="2" t="b">
        <v>0</v>
      </c>
      <c r="M176" s="2">
        <v>0</v>
      </c>
      <c r="N176" s="2">
        <v>10</v>
      </c>
      <c r="O176" s="2">
        <v>454</v>
      </c>
      <c r="P176" s="2">
        <v>454</v>
      </c>
      <c r="Q176" s="4" t="b">
        <v>0</v>
      </c>
      <c r="R176" s="2">
        <v>15</v>
      </c>
      <c r="S176" s="2">
        <v>16</v>
      </c>
    </row>
    <row r="177" spans="1:19" ht="39">
      <c r="A177" s="2">
        <v>247</v>
      </c>
      <c r="B177" s="3" t="s">
        <v>59</v>
      </c>
      <c r="C177" s="3" t="s">
        <v>60</v>
      </c>
      <c r="D177" s="2">
        <v>5</v>
      </c>
      <c r="E177" s="3" t="s">
        <v>24</v>
      </c>
      <c r="F177" s="2">
        <v>9</v>
      </c>
      <c r="G177" s="2">
        <v>12</v>
      </c>
      <c r="H177" s="2">
        <v>4</v>
      </c>
      <c r="I177" s="2">
        <v>4</v>
      </c>
      <c r="J177" s="2" t="b">
        <v>0</v>
      </c>
      <c r="K177" s="2" t="b">
        <v>0</v>
      </c>
      <c r="L177" s="2" t="b">
        <v>0</v>
      </c>
      <c r="M177" s="2">
        <v>0</v>
      </c>
      <c r="N177" s="2">
        <v>420</v>
      </c>
      <c r="O177" s="2">
        <v>511</v>
      </c>
      <c r="P177" s="2">
        <v>511</v>
      </c>
      <c r="Q177" s="4" t="b">
        <v>0</v>
      </c>
      <c r="R177" s="2">
        <v>39</v>
      </c>
      <c r="S177" s="2">
        <v>16</v>
      </c>
    </row>
    <row r="178" spans="1:19" ht="26.25">
      <c r="A178" s="2">
        <v>248</v>
      </c>
      <c r="B178" s="3" t="s">
        <v>74</v>
      </c>
      <c r="C178" s="3" t="s">
        <v>75</v>
      </c>
      <c r="D178" s="2">
        <v>5</v>
      </c>
      <c r="E178" s="3" t="s">
        <v>24</v>
      </c>
      <c r="F178" s="2">
        <v>9</v>
      </c>
      <c r="G178" s="2">
        <v>6</v>
      </c>
      <c r="H178" s="2">
        <v>2</v>
      </c>
      <c r="I178" s="2">
        <v>1</v>
      </c>
      <c r="J178" s="2" t="b">
        <v>0</v>
      </c>
      <c r="K178" s="2" t="b">
        <v>0</v>
      </c>
      <c r="L178" s="2" t="b">
        <v>0</v>
      </c>
      <c r="M178" s="2">
        <v>0</v>
      </c>
      <c r="N178" s="2">
        <v>185</v>
      </c>
      <c r="O178" s="2">
        <v>511</v>
      </c>
      <c r="P178" s="2">
        <v>511</v>
      </c>
      <c r="Q178" s="4" t="b">
        <v>0</v>
      </c>
      <c r="R178" s="2">
        <v>19</v>
      </c>
      <c r="S178" s="2">
        <v>16</v>
      </c>
    </row>
    <row r="179" spans="1:19" ht="39">
      <c r="A179" s="2">
        <v>249</v>
      </c>
      <c r="B179" s="3" t="s">
        <v>30</v>
      </c>
      <c r="C179" s="3" t="s">
        <v>31</v>
      </c>
      <c r="D179" s="2">
        <v>6</v>
      </c>
      <c r="E179" s="3" t="s">
        <v>24</v>
      </c>
      <c r="F179" s="2">
        <v>10</v>
      </c>
      <c r="G179" s="2">
        <v>6</v>
      </c>
      <c r="H179" s="2">
        <v>1</v>
      </c>
      <c r="I179" s="2">
        <v>0</v>
      </c>
      <c r="J179" s="2" t="b">
        <v>0</v>
      </c>
      <c r="K179" s="2" t="b">
        <v>0</v>
      </c>
      <c r="L179" s="2" t="b">
        <v>0</v>
      </c>
      <c r="M179" s="2">
        <v>0</v>
      </c>
      <c r="N179" s="2">
        <v>110</v>
      </c>
      <c r="O179" s="2">
        <v>568</v>
      </c>
      <c r="P179" s="2">
        <v>568</v>
      </c>
      <c r="Q179" s="4" t="b">
        <v>0</v>
      </c>
      <c r="R179" s="2">
        <v>45</v>
      </c>
      <c r="S179" s="2">
        <v>16</v>
      </c>
    </row>
    <row r="180" spans="1:19" ht="26.25">
      <c r="A180" s="2">
        <v>250</v>
      </c>
      <c r="B180" s="3" t="s">
        <v>69</v>
      </c>
      <c r="C180" s="3" t="s">
        <v>70</v>
      </c>
      <c r="D180" s="2">
        <v>4</v>
      </c>
      <c r="E180" s="3" t="s">
        <v>24</v>
      </c>
      <c r="F180" s="2">
        <v>8</v>
      </c>
      <c r="G180" s="2">
        <v>37</v>
      </c>
      <c r="H180" s="2">
        <v>6</v>
      </c>
      <c r="I180" s="2">
        <v>7</v>
      </c>
      <c r="J180" s="2" t="b">
        <v>0</v>
      </c>
      <c r="K180" s="2" t="b">
        <v>0</v>
      </c>
      <c r="L180" s="2" t="b">
        <v>0</v>
      </c>
      <c r="M180" s="2">
        <v>0</v>
      </c>
      <c r="N180" s="2">
        <v>845</v>
      </c>
      <c r="O180" s="2">
        <v>454</v>
      </c>
      <c r="P180" s="2">
        <v>454</v>
      </c>
      <c r="Q180" s="4" t="b">
        <v>0</v>
      </c>
      <c r="R180" s="2">
        <v>51</v>
      </c>
      <c r="S180" s="2">
        <v>16</v>
      </c>
    </row>
    <row r="181" spans="1:19" ht="26.25">
      <c r="A181" s="2">
        <v>251</v>
      </c>
      <c r="B181" s="3" t="s">
        <v>40</v>
      </c>
      <c r="C181" s="3" t="s">
        <v>41</v>
      </c>
      <c r="D181" s="2">
        <v>5</v>
      </c>
      <c r="E181" s="3" t="s">
        <v>24</v>
      </c>
      <c r="F181" s="2">
        <v>9</v>
      </c>
      <c r="G181" s="2">
        <v>15</v>
      </c>
      <c r="H181" s="2">
        <v>22</v>
      </c>
      <c r="I181" s="2">
        <v>4</v>
      </c>
      <c r="J181" s="2" t="b">
        <v>0</v>
      </c>
      <c r="K181" s="2" t="b">
        <v>0</v>
      </c>
      <c r="L181" s="2" t="b">
        <v>0</v>
      </c>
      <c r="M181" s="2">
        <v>0</v>
      </c>
      <c r="N181" s="2">
        <v>1350</v>
      </c>
      <c r="O181" s="2">
        <v>511</v>
      </c>
      <c r="P181" s="2">
        <v>511</v>
      </c>
      <c r="Q181" s="4" t="b">
        <v>0</v>
      </c>
      <c r="R181" s="2">
        <v>50</v>
      </c>
      <c r="S181" s="2">
        <v>16</v>
      </c>
    </row>
    <row r="182" spans="1:19" ht="26.25">
      <c r="A182" s="2">
        <v>252</v>
      </c>
      <c r="B182" s="3" t="s">
        <v>74</v>
      </c>
      <c r="C182" s="3" t="s">
        <v>75</v>
      </c>
      <c r="D182" s="2">
        <v>5</v>
      </c>
      <c r="E182" s="3" t="s">
        <v>24</v>
      </c>
      <c r="F182" s="2">
        <v>9</v>
      </c>
      <c r="G182" s="2">
        <v>14</v>
      </c>
      <c r="H182" s="2">
        <v>6</v>
      </c>
      <c r="I182" s="2">
        <v>2</v>
      </c>
      <c r="J182" s="2" t="b">
        <v>0</v>
      </c>
      <c r="K182" s="2" t="b">
        <v>0</v>
      </c>
      <c r="L182" s="2" t="b">
        <v>0</v>
      </c>
      <c r="M182" s="2">
        <v>0</v>
      </c>
      <c r="N182" s="2">
        <v>490</v>
      </c>
      <c r="O182" s="2">
        <v>511</v>
      </c>
      <c r="P182" s="2">
        <v>511</v>
      </c>
      <c r="Q182" s="4" t="b">
        <v>0</v>
      </c>
      <c r="R182" s="2">
        <v>19</v>
      </c>
      <c r="S182" s="2">
        <v>16</v>
      </c>
    </row>
    <row r="183" spans="1:19" ht="39">
      <c r="A183" s="2">
        <v>253</v>
      </c>
      <c r="B183" s="3" t="s">
        <v>72</v>
      </c>
      <c r="C183" s="3" t="s">
        <v>73</v>
      </c>
      <c r="D183" s="2">
        <v>6</v>
      </c>
      <c r="E183" s="3" t="s">
        <v>24</v>
      </c>
      <c r="F183" s="2">
        <v>10</v>
      </c>
      <c r="G183" s="2">
        <v>5</v>
      </c>
      <c r="H183" s="2">
        <v>2</v>
      </c>
      <c r="I183" s="2">
        <v>1</v>
      </c>
      <c r="J183" s="2" t="b">
        <v>1</v>
      </c>
      <c r="K183" s="2" t="b">
        <v>0</v>
      </c>
      <c r="L183" s="2" t="b">
        <v>0</v>
      </c>
      <c r="M183" s="2">
        <v>0</v>
      </c>
      <c r="N183" s="2">
        <v>1175</v>
      </c>
      <c r="O183" s="2">
        <v>284</v>
      </c>
      <c r="P183" s="2">
        <v>284</v>
      </c>
      <c r="Q183" s="4" t="b">
        <v>0</v>
      </c>
      <c r="R183" s="2">
        <v>18</v>
      </c>
      <c r="S183" s="2">
        <v>16</v>
      </c>
    </row>
    <row r="184" spans="1:19" ht="39">
      <c r="A184" s="2">
        <v>254</v>
      </c>
      <c r="B184" s="3" t="s">
        <v>48</v>
      </c>
      <c r="C184" s="3" t="s">
        <v>96</v>
      </c>
      <c r="D184" s="2">
        <v>2</v>
      </c>
      <c r="E184" s="3" t="s">
        <v>21</v>
      </c>
      <c r="F184" s="2">
        <v>6</v>
      </c>
      <c r="G184" s="2">
        <v>0</v>
      </c>
      <c r="H184" s="2">
        <v>1</v>
      </c>
      <c r="I184" s="2">
        <v>0</v>
      </c>
      <c r="J184" s="2" t="b">
        <v>0</v>
      </c>
      <c r="K184" s="2" t="b">
        <v>0</v>
      </c>
      <c r="L184" s="2" t="b">
        <v>0</v>
      </c>
      <c r="M184" s="2">
        <v>0</v>
      </c>
      <c r="N184" s="2">
        <v>50</v>
      </c>
      <c r="O184" s="2">
        <v>549</v>
      </c>
      <c r="P184" s="2">
        <v>549</v>
      </c>
      <c r="Q184" s="4" t="b">
        <v>0</v>
      </c>
      <c r="R184" s="2">
        <v>53</v>
      </c>
      <c r="S184" s="2">
        <v>12</v>
      </c>
    </row>
    <row r="185" spans="1:19" ht="26.25">
      <c r="A185" s="2">
        <v>255</v>
      </c>
      <c r="B185" s="3" t="s">
        <v>82</v>
      </c>
      <c r="C185" s="3" t="s">
        <v>97</v>
      </c>
      <c r="D185" s="2">
        <v>3</v>
      </c>
      <c r="E185" s="3" t="s">
        <v>21</v>
      </c>
      <c r="F185" s="2">
        <v>7</v>
      </c>
      <c r="G185" s="2">
        <v>5</v>
      </c>
      <c r="H185" s="2">
        <v>0</v>
      </c>
      <c r="I185" s="2">
        <v>4</v>
      </c>
      <c r="J185" s="2" t="b">
        <v>0</v>
      </c>
      <c r="K185" s="2" t="b">
        <v>0</v>
      </c>
      <c r="L185" s="2" t="b">
        <v>0</v>
      </c>
      <c r="M185" s="2">
        <v>0</v>
      </c>
      <c r="N185" s="2">
        <v>150</v>
      </c>
      <c r="O185" s="2">
        <v>487</v>
      </c>
      <c r="P185" s="2">
        <v>487</v>
      </c>
      <c r="Q185" s="4" t="b">
        <v>0</v>
      </c>
      <c r="R185" s="2">
        <v>54</v>
      </c>
      <c r="S185" s="2">
        <v>16</v>
      </c>
    </row>
    <row r="186" spans="1:19" ht="26.25">
      <c r="A186" s="2">
        <v>256</v>
      </c>
      <c r="B186" s="3" t="s">
        <v>40</v>
      </c>
      <c r="C186" s="3" t="s">
        <v>41</v>
      </c>
      <c r="D186" s="2">
        <v>5</v>
      </c>
      <c r="E186" s="3" t="s">
        <v>24</v>
      </c>
      <c r="F186" s="2">
        <v>9</v>
      </c>
      <c r="G186" s="2">
        <v>31</v>
      </c>
      <c r="H186" s="2">
        <v>18</v>
      </c>
      <c r="I186" s="2">
        <v>10</v>
      </c>
      <c r="J186" s="2" t="b">
        <v>0</v>
      </c>
      <c r="K186" s="2" t="b">
        <v>0</v>
      </c>
      <c r="L186" s="2" t="b">
        <v>0</v>
      </c>
      <c r="M186" s="2">
        <v>0</v>
      </c>
      <c r="N186" s="2">
        <v>1460</v>
      </c>
      <c r="O186" s="2">
        <v>1888</v>
      </c>
      <c r="P186" s="2">
        <v>1888</v>
      </c>
      <c r="Q186" s="4" t="b">
        <v>0</v>
      </c>
      <c r="R186" s="2">
        <v>50</v>
      </c>
      <c r="S186" s="2">
        <v>17</v>
      </c>
    </row>
    <row r="187" spans="1:19" ht="39">
      <c r="A187" s="2">
        <v>257</v>
      </c>
      <c r="B187" s="3" t="s">
        <v>22</v>
      </c>
      <c r="C187" s="3" t="s">
        <v>23</v>
      </c>
      <c r="D187" s="2">
        <v>6</v>
      </c>
      <c r="E187" s="3" t="s">
        <v>24</v>
      </c>
      <c r="F187" s="2">
        <v>10</v>
      </c>
      <c r="G187" s="2">
        <v>31</v>
      </c>
      <c r="H187" s="2">
        <v>12</v>
      </c>
      <c r="I187" s="2">
        <v>1</v>
      </c>
      <c r="J187" s="2" t="b">
        <v>0</v>
      </c>
      <c r="K187" s="2" t="b">
        <v>0</v>
      </c>
      <c r="L187" s="2" t="b">
        <v>0</v>
      </c>
      <c r="M187" s="2">
        <v>0</v>
      </c>
      <c r="N187" s="2">
        <v>935</v>
      </c>
      <c r="O187" s="2">
        <v>2098</v>
      </c>
      <c r="P187" s="2">
        <v>2098</v>
      </c>
      <c r="Q187" s="4" t="b">
        <v>0</v>
      </c>
      <c r="R187" s="2">
        <v>52</v>
      </c>
      <c r="S187" s="2">
        <v>17</v>
      </c>
    </row>
    <row r="188" spans="1:19" ht="26.25">
      <c r="A188" s="2">
        <v>258</v>
      </c>
      <c r="B188" s="3" t="s">
        <v>26</v>
      </c>
      <c r="C188" s="3" t="s">
        <v>27</v>
      </c>
      <c r="D188" s="2">
        <v>3</v>
      </c>
      <c r="E188" s="3" t="s">
        <v>24</v>
      </c>
      <c r="F188" s="2">
        <v>7</v>
      </c>
      <c r="G188" s="2">
        <v>26</v>
      </c>
      <c r="H188" s="2">
        <v>8</v>
      </c>
      <c r="I188" s="2">
        <v>8</v>
      </c>
      <c r="J188" s="2" t="b">
        <v>0</v>
      </c>
      <c r="K188" s="2" t="b">
        <v>0</v>
      </c>
      <c r="L188" s="2" t="b">
        <v>0</v>
      </c>
      <c r="M188" s="2">
        <v>0</v>
      </c>
      <c r="N188" s="2">
        <v>860</v>
      </c>
      <c r="O188" s="2">
        <v>1469</v>
      </c>
      <c r="P188" s="2">
        <v>1469</v>
      </c>
      <c r="Q188" s="4" t="b">
        <v>0</v>
      </c>
      <c r="R188" s="2">
        <v>46</v>
      </c>
      <c r="S188" s="2">
        <v>17</v>
      </c>
    </row>
    <row r="189" spans="1:19" ht="26.25">
      <c r="A189" s="2">
        <v>259</v>
      </c>
      <c r="B189" s="3" t="s">
        <v>32</v>
      </c>
      <c r="C189" s="3" t="s">
        <v>33</v>
      </c>
      <c r="D189" s="2">
        <v>5</v>
      </c>
      <c r="E189" s="3" t="s">
        <v>24</v>
      </c>
      <c r="F189" s="2">
        <v>9</v>
      </c>
      <c r="G189" s="2">
        <v>24</v>
      </c>
      <c r="H189" s="2">
        <v>14</v>
      </c>
      <c r="I189" s="2">
        <v>0</v>
      </c>
      <c r="J189" s="2" t="b">
        <v>0</v>
      </c>
      <c r="K189" s="2" t="b">
        <v>0</v>
      </c>
      <c r="L189" s="2" t="b">
        <v>0</v>
      </c>
      <c r="M189" s="2">
        <v>0</v>
      </c>
      <c r="N189" s="2">
        <v>940</v>
      </c>
      <c r="O189" s="2">
        <v>1888</v>
      </c>
      <c r="P189" s="2">
        <v>1888</v>
      </c>
      <c r="Q189" s="4" t="b">
        <v>0</v>
      </c>
      <c r="R189" s="2">
        <v>49</v>
      </c>
      <c r="S189" s="2">
        <v>17</v>
      </c>
    </row>
    <row r="190" spans="1:19" ht="39">
      <c r="A190" s="2">
        <v>260</v>
      </c>
      <c r="B190" s="3" t="s">
        <v>30</v>
      </c>
      <c r="C190" s="3" t="s">
        <v>31</v>
      </c>
      <c r="D190" s="2">
        <v>6</v>
      </c>
      <c r="E190" s="3" t="s">
        <v>24</v>
      </c>
      <c r="F190" s="2">
        <v>10</v>
      </c>
      <c r="G190" s="2">
        <v>19</v>
      </c>
      <c r="H190" s="2">
        <v>8</v>
      </c>
      <c r="I190" s="2">
        <v>4</v>
      </c>
      <c r="J190" s="2" t="b">
        <v>0</v>
      </c>
      <c r="K190" s="2" t="b">
        <v>0</v>
      </c>
      <c r="L190" s="2" t="b">
        <v>0</v>
      </c>
      <c r="M190" s="2">
        <v>0</v>
      </c>
      <c r="N190" s="2">
        <v>690</v>
      </c>
      <c r="O190" s="2">
        <v>2098</v>
      </c>
      <c r="P190" s="2">
        <v>2098</v>
      </c>
      <c r="Q190" s="4" t="b">
        <v>0</v>
      </c>
      <c r="R190" s="2">
        <v>45</v>
      </c>
      <c r="S190" s="2">
        <v>17</v>
      </c>
    </row>
    <row r="191" spans="1:19" ht="26.25">
      <c r="A191" s="2">
        <v>261</v>
      </c>
      <c r="B191" s="3" t="s">
        <v>38</v>
      </c>
      <c r="C191" s="3" t="s">
        <v>39</v>
      </c>
      <c r="D191" s="2">
        <v>4</v>
      </c>
      <c r="E191" s="3" t="s">
        <v>24</v>
      </c>
      <c r="F191" s="2">
        <v>8</v>
      </c>
      <c r="G191" s="2">
        <v>61</v>
      </c>
      <c r="H191" s="2">
        <v>5</v>
      </c>
      <c r="I191" s="2">
        <v>1</v>
      </c>
      <c r="J191" s="2" t="b">
        <v>0</v>
      </c>
      <c r="K191" s="2" t="b">
        <v>0</v>
      </c>
      <c r="L191" s="2" t="b">
        <v>0</v>
      </c>
      <c r="M191" s="2">
        <v>0</v>
      </c>
      <c r="N191" s="2">
        <v>885</v>
      </c>
      <c r="O191" s="2">
        <v>1679</v>
      </c>
      <c r="P191" s="2">
        <v>1679</v>
      </c>
      <c r="Q191" s="4" t="b">
        <v>0</v>
      </c>
      <c r="R191" s="2">
        <v>15</v>
      </c>
      <c r="S191" s="2">
        <v>17</v>
      </c>
    </row>
    <row r="192" spans="1:19" ht="39">
      <c r="A192" s="2">
        <v>262</v>
      </c>
      <c r="B192" s="3" t="s">
        <v>25</v>
      </c>
      <c r="C192" s="3" t="s">
        <v>23</v>
      </c>
      <c r="D192" s="2">
        <v>6</v>
      </c>
      <c r="E192" s="3" t="s">
        <v>24</v>
      </c>
      <c r="F192" s="2">
        <v>10</v>
      </c>
      <c r="G192" s="2">
        <v>14</v>
      </c>
      <c r="H192" s="2">
        <v>4</v>
      </c>
      <c r="I192" s="2">
        <v>1</v>
      </c>
      <c r="J192" s="2" t="b">
        <v>0</v>
      </c>
      <c r="K192" s="2" t="b">
        <v>0</v>
      </c>
      <c r="L192" s="2" t="b">
        <v>0</v>
      </c>
      <c r="M192" s="2">
        <v>0</v>
      </c>
      <c r="N192" s="2">
        <v>365</v>
      </c>
      <c r="O192" s="2">
        <v>2098</v>
      </c>
      <c r="P192" s="2">
        <v>2098</v>
      </c>
      <c r="Q192" s="4" t="b">
        <v>0</v>
      </c>
      <c r="R192" s="2">
        <v>11</v>
      </c>
      <c r="S192" s="2">
        <v>17</v>
      </c>
    </row>
    <row r="193" spans="1:19" ht="39">
      <c r="A193" s="2">
        <v>263</v>
      </c>
      <c r="B193" s="3" t="s">
        <v>93</v>
      </c>
      <c r="C193" s="3" t="s">
        <v>94</v>
      </c>
      <c r="D193" s="2">
        <v>4</v>
      </c>
      <c r="E193" s="3" t="s">
        <v>24</v>
      </c>
      <c r="F193" s="2">
        <v>8</v>
      </c>
      <c r="G193" s="2">
        <v>20</v>
      </c>
      <c r="H193" s="2">
        <v>11</v>
      </c>
      <c r="I193" s="2">
        <v>3</v>
      </c>
      <c r="J193" s="2" t="b">
        <v>1</v>
      </c>
      <c r="K193" s="2" t="b">
        <v>0</v>
      </c>
      <c r="L193" s="2" t="b">
        <v>0</v>
      </c>
      <c r="M193" s="2">
        <v>0</v>
      </c>
      <c r="N193" s="2">
        <v>1625</v>
      </c>
      <c r="O193" s="2">
        <v>840</v>
      </c>
      <c r="P193" s="2">
        <v>840</v>
      </c>
      <c r="Q193" s="4" t="b">
        <v>0</v>
      </c>
      <c r="R193" s="2">
        <v>40</v>
      </c>
      <c r="S193" s="2">
        <v>17</v>
      </c>
    </row>
    <row r="194" spans="1:19" ht="26.25">
      <c r="A194" s="2">
        <v>264</v>
      </c>
      <c r="B194" s="3" t="s">
        <v>36</v>
      </c>
      <c r="C194" s="3" t="s">
        <v>37</v>
      </c>
      <c r="D194" s="2">
        <v>5</v>
      </c>
      <c r="E194" s="3" t="s">
        <v>24</v>
      </c>
      <c r="F194" s="2">
        <v>9</v>
      </c>
      <c r="G194" s="2">
        <v>18</v>
      </c>
      <c r="H194" s="2">
        <v>6</v>
      </c>
      <c r="I194" s="2">
        <v>4</v>
      </c>
      <c r="J194" s="2" t="b">
        <v>0</v>
      </c>
      <c r="K194" s="2" t="b">
        <v>0</v>
      </c>
      <c r="L194" s="2" t="b">
        <v>0</v>
      </c>
      <c r="M194" s="2">
        <v>0</v>
      </c>
      <c r="N194" s="2">
        <v>580</v>
      </c>
      <c r="O194" s="2">
        <v>1888</v>
      </c>
      <c r="P194" s="2">
        <v>1888</v>
      </c>
      <c r="Q194" s="4" t="b">
        <v>0</v>
      </c>
      <c r="R194" s="2">
        <v>16</v>
      </c>
      <c r="S194" s="2">
        <v>17</v>
      </c>
    </row>
    <row r="195" spans="1:19" ht="26.25">
      <c r="A195" s="2">
        <v>265</v>
      </c>
      <c r="B195" s="3" t="s">
        <v>98</v>
      </c>
      <c r="C195" s="3" t="s">
        <v>99</v>
      </c>
      <c r="D195" s="2">
        <v>3</v>
      </c>
      <c r="E195" s="3" t="s">
        <v>24</v>
      </c>
      <c r="F195" s="2">
        <v>7</v>
      </c>
      <c r="G195" s="2">
        <v>15</v>
      </c>
      <c r="H195" s="2">
        <v>6</v>
      </c>
      <c r="I195" s="2">
        <v>2</v>
      </c>
      <c r="J195" s="2" t="b">
        <v>0</v>
      </c>
      <c r="K195" s="2" t="b">
        <v>0</v>
      </c>
      <c r="L195" s="2" t="b">
        <v>0</v>
      </c>
      <c r="M195" s="2">
        <v>0</v>
      </c>
      <c r="N195" s="2">
        <v>500</v>
      </c>
      <c r="O195" s="2">
        <v>1469</v>
      </c>
      <c r="P195" s="2">
        <v>1469</v>
      </c>
      <c r="Q195" s="4" t="b">
        <v>0</v>
      </c>
      <c r="R195" s="2">
        <v>55</v>
      </c>
      <c r="S195" s="2">
        <v>17</v>
      </c>
    </row>
    <row r="196" spans="1:19" ht="39">
      <c r="A196" s="2">
        <v>266</v>
      </c>
      <c r="B196" s="3" t="s">
        <v>91</v>
      </c>
      <c r="C196" s="3" t="s">
        <v>92</v>
      </c>
      <c r="D196" s="2">
        <v>6</v>
      </c>
      <c r="E196" s="3" t="s">
        <v>21</v>
      </c>
      <c r="F196" s="2">
        <v>10</v>
      </c>
      <c r="G196" s="2">
        <v>50</v>
      </c>
      <c r="H196" s="2">
        <v>3</v>
      </c>
      <c r="I196" s="2">
        <v>4</v>
      </c>
      <c r="J196" s="2" t="b">
        <v>1</v>
      </c>
      <c r="K196" s="2" t="b">
        <v>0</v>
      </c>
      <c r="L196" s="2" t="b">
        <v>1</v>
      </c>
      <c r="M196" s="2">
        <v>0</v>
      </c>
      <c r="N196" s="2">
        <v>2750</v>
      </c>
      <c r="O196" s="2">
        <v>496</v>
      </c>
      <c r="P196" s="2">
        <v>496</v>
      </c>
      <c r="Q196" s="4" t="b">
        <v>0</v>
      </c>
      <c r="R196" s="2">
        <v>47</v>
      </c>
      <c r="S196" s="2">
        <v>17</v>
      </c>
    </row>
    <row r="197" spans="1:19" ht="26.25">
      <c r="A197" s="2">
        <v>267</v>
      </c>
      <c r="B197" s="3" t="s">
        <v>48</v>
      </c>
      <c r="C197" s="3" t="s">
        <v>49</v>
      </c>
      <c r="D197" s="2">
        <v>4</v>
      </c>
      <c r="E197" s="3" t="s">
        <v>21</v>
      </c>
      <c r="F197" s="2">
        <v>8</v>
      </c>
      <c r="G197" s="2">
        <v>27</v>
      </c>
      <c r="H197" s="2">
        <v>4</v>
      </c>
      <c r="I197" s="2">
        <v>1</v>
      </c>
      <c r="J197" s="2" t="b">
        <v>0</v>
      </c>
      <c r="K197" s="2" t="b">
        <v>0</v>
      </c>
      <c r="L197" s="2" t="b">
        <v>0</v>
      </c>
      <c r="M197" s="2">
        <v>0</v>
      </c>
      <c r="N197" s="2">
        <v>495</v>
      </c>
      <c r="O197" s="2">
        <v>795</v>
      </c>
      <c r="P197" s="2">
        <v>795</v>
      </c>
      <c r="Q197" s="4" t="b">
        <v>0</v>
      </c>
      <c r="R197" s="2">
        <v>20</v>
      </c>
      <c r="S197" s="2">
        <v>17</v>
      </c>
    </row>
    <row r="198" spans="1:19" ht="39">
      <c r="A198" s="2">
        <v>268</v>
      </c>
      <c r="B198" s="3" t="s">
        <v>100</v>
      </c>
      <c r="C198" s="3" t="s">
        <v>97</v>
      </c>
      <c r="D198" s="2">
        <v>2</v>
      </c>
      <c r="E198" s="3" t="s">
        <v>21</v>
      </c>
      <c r="F198" s="2">
        <v>6</v>
      </c>
      <c r="G198" s="2">
        <v>12</v>
      </c>
      <c r="H198" s="2">
        <v>9</v>
      </c>
      <c r="I198" s="2">
        <v>8</v>
      </c>
      <c r="J198" s="2" t="b">
        <v>0</v>
      </c>
      <c r="K198" s="2" t="b">
        <v>0</v>
      </c>
      <c r="L198" s="2" t="b">
        <v>0</v>
      </c>
      <c r="M198" s="2">
        <v>0</v>
      </c>
      <c r="N198" s="2">
        <v>770</v>
      </c>
      <c r="O198" s="2">
        <v>596</v>
      </c>
      <c r="P198" s="2">
        <v>596</v>
      </c>
      <c r="Q198" s="4" t="b">
        <v>0</v>
      </c>
      <c r="R198" s="2">
        <v>56</v>
      </c>
      <c r="S198" s="2">
        <v>17</v>
      </c>
    </row>
    <row r="199" spans="1:19" ht="26.25">
      <c r="A199" s="2">
        <v>269</v>
      </c>
      <c r="B199" s="3" t="s">
        <v>88</v>
      </c>
      <c r="C199" s="3" t="s">
        <v>58</v>
      </c>
      <c r="D199" s="2">
        <v>6</v>
      </c>
      <c r="E199" s="3" t="s">
        <v>21</v>
      </c>
      <c r="F199" s="2">
        <v>10</v>
      </c>
      <c r="G199" s="2">
        <v>17</v>
      </c>
      <c r="H199" s="2">
        <v>9</v>
      </c>
      <c r="I199" s="2">
        <v>8</v>
      </c>
      <c r="J199" s="2" t="b">
        <v>1</v>
      </c>
      <c r="K199" s="2" t="b">
        <v>0</v>
      </c>
      <c r="L199" s="2" t="b">
        <v>0</v>
      </c>
      <c r="M199" s="2">
        <v>0</v>
      </c>
      <c r="N199" s="2">
        <v>1820</v>
      </c>
      <c r="O199" s="2">
        <v>496</v>
      </c>
      <c r="P199" s="2">
        <v>496</v>
      </c>
      <c r="Q199" s="4" t="b">
        <v>0</v>
      </c>
      <c r="R199" s="2">
        <v>34</v>
      </c>
      <c r="S199" s="2">
        <v>17</v>
      </c>
    </row>
    <row r="200" spans="1:19" ht="39">
      <c r="A200" s="2">
        <v>270</v>
      </c>
      <c r="B200" s="3" t="s">
        <v>86</v>
      </c>
      <c r="C200" s="3" t="s">
        <v>77</v>
      </c>
      <c r="D200" s="2">
        <v>5</v>
      </c>
      <c r="E200" s="3" t="s">
        <v>21</v>
      </c>
      <c r="F200" s="2">
        <v>9</v>
      </c>
      <c r="G200" s="2">
        <v>10</v>
      </c>
      <c r="H200" s="2">
        <v>1</v>
      </c>
      <c r="I200" s="2">
        <v>1</v>
      </c>
      <c r="J200" s="2" t="b">
        <v>0</v>
      </c>
      <c r="K200" s="2" t="b">
        <v>0</v>
      </c>
      <c r="L200" s="2" t="b">
        <v>0</v>
      </c>
      <c r="M200" s="2">
        <v>0</v>
      </c>
      <c r="N200" s="2">
        <v>175</v>
      </c>
      <c r="O200" s="2">
        <v>894</v>
      </c>
      <c r="P200" s="2">
        <v>894</v>
      </c>
      <c r="Q200" s="4" t="b">
        <v>0</v>
      </c>
      <c r="R200" s="2">
        <v>28</v>
      </c>
      <c r="S200" s="2">
        <v>17</v>
      </c>
    </row>
    <row r="201" spans="1:19" ht="26.25">
      <c r="A201" s="2">
        <v>271</v>
      </c>
      <c r="B201" s="3" t="s">
        <v>82</v>
      </c>
      <c r="C201" s="3" t="s">
        <v>58</v>
      </c>
      <c r="D201" s="2">
        <v>6</v>
      </c>
      <c r="E201" s="3" t="s">
        <v>21</v>
      </c>
      <c r="F201" s="2">
        <v>10</v>
      </c>
      <c r="G201" s="2">
        <v>41</v>
      </c>
      <c r="H201" s="2">
        <v>14</v>
      </c>
      <c r="I201" s="2">
        <v>8</v>
      </c>
      <c r="J201" s="2" t="b">
        <v>0</v>
      </c>
      <c r="K201" s="2" t="b">
        <v>0</v>
      </c>
      <c r="L201" s="2" t="b">
        <v>0</v>
      </c>
      <c r="M201" s="2">
        <v>0</v>
      </c>
      <c r="N201" s="2">
        <v>1310</v>
      </c>
      <c r="O201" s="2">
        <v>993</v>
      </c>
      <c r="P201" s="2">
        <v>993</v>
      </c>
      <c r="Q201" s="4" t="b">
        <v>0</v>
      </c>
      <c r="R201" s="2">
        <v>33</v>
      </c>
      <c r="S201" s="2">
        <v>17</v>
      </c>
    </row>
    <row r="202" spans="1:19" ht="39">
      <c r="A202" s="2">
        <v>272</v>
      </c>
      <c r="B202" s="3" t="s">
        <v>83</v>
      </c>
      <c r="C202" s="3" t="s">
        <v>77</v>
      </c>
      <c r="D202" s="2">
        <v>5</v>
      </c>
      <c r="E202" s="3" t="s">
        <v>21</v>
      </c>
      <c r="F202" s="2">
        <v>9</v>
      </c>
      <c r="G202" s="2">
        <v>12</v>
      </c>
      <c r="H202" s="2">
        <v>4</v>
      </c>
      <c r="I202" s="2">
        <v>1</v>
      </c>
      <c r="J202" s="2" t="b">
        <v>0</v>
      </c>
      <c r="K202" s="2" t="b">
        <v>0</v>
      </c>
      <c r="L202" s="2" t="b">
        <v>0</v>
      </c>
      <c r="M202" s="2">
        <v>700</v>
      </c>
      <c r="N202" s="2">
        <v>345</v>
      </c>
      <c r="O202" s="2">
        <v>894</v>
      </c>
      <c r="P202" s="2">
        <v>894</v>
      </c>
      <c r="Q202" s="4" t="b">
        <v>0</v>
      </c>
      <c r="R202" s="2">
        <v>21</v>
      </c>
      <c r="S202" s="2">
        <v>17</v>
      </c>
    </row>
    <row r="203" spans="1:19" ht="26.25">
      <c r="A203" s="2">
        <v>273</v>
      </c>
      <c r="B203" s="3" t="s">
        <v>42</v>
      </c>
      <c r="C203" s="3" t="s">
        <v>43</v>
      </c>
      <c r="D203" s="2">
        <v>6</v>
      </c>
      <c r="E203" s="3" t="s">
        <v>21</v>
      </c>
      <c r="F203" s="2">
        <v>10</v>
      </c>
      <c r="G203" s="2">
        <v>77</v>
      </c>
      <c r="H203" s="2">
        <v>21</v>
      </c>
      <c r="I203" s="2">
        <v>17</v>
      </c>
      <c r="J203" s="2" t="b">
        <v>0</v>
      </c>
      <c r="K203" s="2" t="b">
        <v>0</v>
      </c>
      <c r="L203" s="2" t="b">
        <v>0</v>
      </c>
      <c r="M203" s="2">
        <v>0</v>
      </c>
      <c r="N203" s="2">
        <v>2245</v>
      </c>
      <c r="O203" s="2">
        <v>993</v>
      </c>
      <c r="P203" s="2">
        <v>993</v>
      </c>
      <c r="Q203" s="4" t="b">
        <v>0</v>
      </c>
      <c r="R203" s="2">
        <v>37</v>
      </c>
      <c r="S203" s="2">
        <v>17</v>
      </c>
    </row>
    <row r="204" spans="1:19" ht="26.25">
      <c r="A204" s="2">
        <v>274</v>
      </c>
      <c r="B204" s="3" t="s">
        <v>78</v>
      </c>
      <c r="C204" s="3" t="s">
        <v>79</v>
      </c>
      <c r="D204" s="2">
        <v>4</v>
      </c>
      <c r="E204" s="3" t="s">
        <v>21</v>
      </c>
      <c r="F204" s="2">
        <v>8</v>
      </c>
      <c r="G204" s="2">
        <v>203</v>
      </c>
      <c r="H204" s="2">
        <v>17</v>
      </c>
      <c r="I204" s="2">
        <v>13</v>
      </c>
      <c r="J204" s="2" t="b">
        <v>0</v>
      </c>
      <c r="K204" s="2" t="b">
        <v>1</v>
      </c>
      <c r="L204" s="2" t="b">
        <v>0</v>
      </c>
      <c r="M204" s="2">
        <v>0</v>
      </c>
      <c r="N204" s="2">
        <v>4005</v>
      </c>
      <c r="O204" s="2">
        <v>795</v>
      </c>
      <c r="P204" s="2">
        <v>795</v>
      </c>
      <c r="Q204" s="4" t="b">
        <v>0</v>
      </c>
      <c r="R204" s="2">
        <v>25</v>
      </c>
      <c r="S204" s="2">
        <v>17</v>
      </c>
    </row>
    <row r="205" spans="1:19" ht="26.25">
      <c r="A205" s="2">
        <v>275</v>
      </c>
      <c r="B205" s="3" t="s">
        <v>65</v>
      </c>
      <c r="C205" s="3" t="s">
        <v>66</v>
      </c>
      <c r="D205" s="2">
        <v>6</v>
      </c>
      <c r="E205" s="3" t="s">
        <v>24</v>
      </c>
      <c r="F205" s="2">
        <v>10</v>
      </c>
      <c r="G205" s="2">
        <v>86</v>
      </c>
      <c r="H205" s="2">
        <v>7</v>
      </c>
      <c r="I205" s="2">
        <v>5</v>
      </c>
      <c r="J205" s="2" t="b">
        <v>0</v>
      </c>
      <c r="K205" s="2" t="b">
        <v>0</v>
      </c>
      <c r="L205" s="2" t="b">
        <v>0</v>
      </c>
      <c r="M205" s="2">
        <v>0</v>
      </c>
      <c r="N205" s="2">
        <v>1335</v>
      </c>
      <c r="O205" s="2">
        <v>1080</v>
      </c>
      <c r="P205" s="2">
        <v>1080</v>
      </c>
      <c r="Q205" s="4" t="b">
        <v>0</v>
      </c>
      <c r="R205" s="2">
        <v>12</v>
      </c>
      <c r="S205" s="2">
        <v>18</v>
      </c>
    </row>
    <row r="206" spans="1:19" ht="26.25">
      <c r="A206" s="2">
        <v>276</v>
      </c>
      <c r="B206" s="3" t="s">
        <v>71</v>
      </c>
      <c r="C206" s="3" t="s">
        <v>68</v>
      </c>
      <c r="D206" s="2">
        <v>4</v>
      </c>
      <c r="E206" s="3" t="s">
        <v>24</v>
      </c>
      <c r="F206" s="2">
        <v>8</v>
      </c>
      <c r="G206" s="2">
        <v>28</v>
      </c>
      <c r="H206" s="2">
        <v>0</v>
      </c>
      <c r="I206" s="2">
        <v>2</v>
      </c>
      <c r="J206" s="2" t="b">
        <v>0</v>
      </c>
      <c r="K206" s="2" t="b">
        <v>0</v>
      </c>
      <c r="L206" s="2" t="b">
        <v>0</v>
      </c>
      <c r="M206" s="2">
        <v>0</v>
      </c>
      <c r="N206" s="2">
        <v>330</v>
      </c>
      <c r="O206" s="2">
        <v>864</v>
      </c>
      <c r="P206" s="2">
        <v>864</v>
      </c>
      <c r="Q206" s="4" t="b">
        <v>0</v>
      </c>
      <c r="R206" s="2">
        <v>42</v>
      </c>
      <c r="S206" s="2">
        <v>18</v>
      </c>
    </row>
    <row r="207" spans="1:19" ht="39">
      <c r="A207" s="2">
        <v>277</v>
      </c>
      <c r="B207" s="3" t="s">
        <v>72</v>
      </c>
      <c r="C207" s="3" t="s">
        <v>73</v>
      </c>
      <c r="D207" s="2">
        <v>6</v>
      </c>
      <c r="E207" s="3" t="s">
        <v>24</v>
      </c>
      <c r="F207" s="2">
        <v>10</v>
      </c>
      <c r="G207" s="2">
        <v>21</v>
      </c>
      <c r="H207" s="2">
        <v>0</v>
      </c>
      <c r="I207" s="2">
        <v>2</v>
      </c>
      <c r="J207" s="2" t="b">
        <v>1</v>
      </c>
      <c r="K207" s="2" t="b">
        <v>0</v>
      </c>
      <c r="L207" s="2" t="b">
        <v>0</v>
      </c>
      <c r="M207" s="2">
        <v>0</v>
      </c>
      <c r="N207" s="2">
        <v>1260</v>
      </c>
      <c r="O207" s="2">
        <v>540</v>
      </c>
      <c r="P207" s="2">
        <v>540</v>
      </c>
      <c r="Q207" s="4" t="b">
        <v>0</v>
      </c>
      <c r="R207" s="2">
        <v>18</v>
      </c>
      <c r="S207" s="2">
        <v>18</v>
      </c>
    </row>
    <row r="208" spans="1:19" ht="26.25">
      <c r="A208" s="2">
        <v>278</v>
      </c>
      <c r="B208" s="3" t="s">
        <v>74</v>
      </c>
      <c r="C208" s="3" t="s">
        <v>75</v>
      </c>
      <c r="D208" s="2">
        <v>5</v>
      </c>
      <c r="E208" s="3" t="s">
        <v>24</v>
      </c>
      <c r="F208" s="2">
        <v>9</v>
      </c>
      <c r="G208" s="2">
        <v>29</v>
      </c>
      <c r="H208" s="2">
        <v>25</v>
      </c>
      <c r="I208" s="2">
        <v>10</v>
      </c>
      <c r="J208" s="2" t="b">
        <v>0</v>
      </c>
      <c r="K208" s="2" t="b">
        <v>0</v>
      </c>
      <c r="L208" s="2" t="b">
        <v>0</v>
      </c>
      <c r="M208" s="2">
        <v>100</v>
      </c>
      <c r="N208" s="2">
        <v>1790</v>
      </c>
      <c r="O208" s="2">
        <v>972</v>
      </c>
      <c r="P208" s="2">
        <v>972</v>
      </c>
      <c r="Q208" s="4" t="b">
        <v>0</v>
      </c>
      <c r="R208" s="2">
        <v>19</v>
      </c>
      <c r="S208" s="2">
        <v>18</v>
      </c>
    </row>
    <row r="209" spans="1:19" ht="26.25">
      <c r="A209" s="2">
        <v>279</v>
      </c>
      <c r="B209" s="3" t="s">
        <v>67</v>
      </c>
      <c r="C209" s="3" t="s">
        <v>68</v>
      </c>
      <c r="D209" s="2">
        <v>4</v>
      </c>
      <c r="E209" s="3" t="s">
        <v>24</v>
      </c>
      <c r="F209" s="2">
        <v>8</v>
      </c>
      <c r="G209" s="2">
        <v>14</v>
      </c>
      <c r="H209" s="2">
        <v>17</v>
      </c>
      <c r="I209" s="2">
        <v>5</v>
      </c>
      <c r="J209" s="2" t="b">
        <v>0</v>
      </c>
      <c r="K209" s="2" t="b">
        <v>0</v>
      </c>
      <c r="L209" s="2" t="b">
        <v>0</v>
      </c>
      <c r="M209" s="2">
        <v>0</v>
      </c>
      <c r="N209" s="2">
        <v>1115</v>
      </c>
      <c r="O209" s="2">
        <v>864</v>
      </c>
      <c r="P209" s="2">
        <v>864</v>
      </c>
      <c r="Q209" s="4" t="b">
        <v>0</v>
      </c>
      <c r="R209" s="2">
        <v>41</v>
      </c>
      <c r="S209" s="2">
        <v>18</v>
      </c>
    </row>
    <row r="210" spans="1:19" ht="39">
      <c r="A210" s="2">
        <v>280</v>
      </c>
      <c r="B210" s="3" t="s">
        <v>59</v>
      </c>
      <c r="C210" s="3" t="s">
        <v>60</v>
      </c>
      <c r="D210" s="2">
        <v>5</v>
      </c>
      <c r="E210" s="3" t="s">
        <v>24</v>
      </c>
      <c r="F210" s="2">
        <v>9</v>
      </c>
      <c r="G210" s="2">
        <v>69</v>
      </c>
      <c r="H210" s="2">
        <v>5</v>
      </c>
      <c r="I210" s="2">
        <v>4</v>
      </c>
      <c r="J210" s="2" t="b">
        <v>0</v>
      </c>
      <c r="K210" s="2" t="b">
        <v>0</v>
      </c>
      <c r="L210" s="2" t="b">
        <v>0</v>
      </c>
      <c r="M210" s="2">
        <v>0</v>
      </c>
      <c r="N210" s="2">
        <v>1040</v>
      </c>
      <c r="O210" s="2">
        <v>972</v>
      </c>
      <c r="P210" s="2">
        <v>972</v>
      </c>
      <c r="Q210" s="4" t="b">
        <v>0</v>
      </c>
      <c r="R210" s="2">
        <v>39</v>
      </c>
      <c r="S210" s="2">
        <v>18</v>
      </c>
    </row>
    <row r="211" spans="1:19" ht="26.25">
      <c r="A211" s="2">
        <v>281</v>
      </c>
      <c r="B211" s="3" t="s">
        <v>89</v>
      </c>
      <c r="C211" s="3" t="s">
        <v>90</v>
      </c>
      <c r="D211" s="2">
        <v>5</v>
      </c>
      <c r="E211" s="3" t="s">
        <v>24</v>
      </c>
      <c r="F211" s="2">
        <v>9</v>
      </c>
      <c r="G211" s="2">
        <v>59</v>
      </c>
      <c r="H211" s="2">
        <v>6</v>
      </c>
      <c r="I211" s="2">
        <v>5</v>
      </c>
      <c r="J211" s="2" t="b">
        <v>0</v>
      </c>
      <c r="K211" s="2" t="b">
        <v>0</v>
      </c>
      <c r="L211" s="2" t="b">
        <v>0</v>
      </c>
      <c r="M211" s="2">
        <v>0</v>
      </c>
      <c r="N211" s="2">
        <v>1015</v>
      </c>
      <c r="O211" s="2">
        <v>972</v>
      </c>
      <c r="P211" s="2">
        <v>972</v>
      </c>
      <c r="Q211" s="4" t="b">
        <v>0</v>
      </c>
      <c r="R211" s="2">
        <v>13</v>
      </c>
      <c r="S211" s="2">
        <v>18</v>
      </c>
    </row>
    <row r="212" spans="1:19" ht="26.25">
      <c r="A212" s="2">
        <v>282</v>
      </c>
      <c r="B212" s="3" t="s">
        <v>63</v>
      </c>
      <c r="C212" s="3" t="s">
        <v>64</v>
      </c>
      <c r="D212" s="2">
        <v>3</v>
      </c>
      <c r="E212" s="3" t="s">
        <v>24</v>
      </c>
      <c r="F212" s="2">
        <v>7</v>
      </c>
      <c r="G212" s="2">
        <v>32</v>
      </c>
      <c r="H212" s="2">
        <v>1</v>
      </c>
      <c r="I212" s="2">
        <v>3</v>
      </c>
      <c r="J212" s="2" t="b">
        <v>0</v>
      </c>
      <c r="K212" s="2" t="b">
        <v>0</v>
      </c>
      <c r="L212" s="2" t="b">
        <v>0</v>
      </c>
      <c r="M212" s="2">
        <v>0</v>
      </c>
      <c r="N212" s="2">
        <v>445</v>
      </c>
      <c r="O212" s="2">
        <v>756</v>
      </c>
      <c r="P212" s="2">
        <v>756</v>
      </c>
      <c r="Q212" s="4" t="b">
        <v>0</v>
      </c>
      <c r="R212" s="2">
        <v>17</v>
      </c>
      <c r="S212" s="2">
        <v>18</v>
      </c>
    </row>
    <row r="213" spans="1:19" ht="26.25">
      <c r="A213" s="2">
        <v>283</v>
      </c>
      <c r="B213" s="3" t="s">
        <v>61</v>
      </c>
      <c r="C213" s="3" t="s">
        <v>62</v>
      </c>
      <c r="D213" s="2">
        <v>6</v>
      </c>
      <c r="E213" s="3" t="s">
        <v>24</v>
      </c>
      <c r="F213" s="2">
        <v>10</v>
      </c>
      <c r="G213" s="2">
        <v>8</v>
      </c>
      <c r="H213" s="2">
        <v>0</v>
      </c>
      <c r="I213" s="2">
        <v>0</v>
      </c>
      <c r="J213" s="2" t="b">
        <v>0</v>
      </c>
      <c r="K213" s="2" t="b">
        <v>0</v>
      </c>
      <c r="L213" s="2" t="b">
        <v>0</v>
      </c>
      <c r="M213" s="2">
        <v>0</v>
      </c>
      <c r="N213" s="2">
        <v>80</v>
      </c>
      <c r="O213" s="2">
        <v>1080</v>
      </c>
      <c r="P213" s="2">
        <v>1080</v>
      </c>
      <c r="Q213" s="4" t="b">
        <v>0</v>
      </c>
      <c r="R213" s="2">
        <v>43</v>
      </c>
      <c r="S213" s="2">
        <v>18</v>
      </c>
    </row>
    <row r="214" spans="1:19" ht="26.25">
      <c r="A214" s="2">
        <v>284</v>
      </c>
      <c r="B214" s="3" t="s">
        <v>87</v>
      </c>
      <c r="C214" s="3" t="s">
        <v>58</v>
      </c>
      <c r="D214" s="2">
        <v>6</v>
      </c>
      <c r="E214" s="3" t="s">
        <v>21</v>
      </c>
      <c r="F214" s="2">
        <v>10</v>
      </c>
      <c r="G214" s="2">
        <v>11</v>
      </c>
      <c r="H214" s="2">
        <v>2</v>
      </c>
      <c r="I214" s="2">
        <v>1</v>
      </c>
      <c r="J214" s="2" t="b">
        <v>0</v>
      </c>
      <c r="K214" s="2" t="b">
        <v>0</v>
      </c>
      <c r="L214" s="2" t="b">
        <v>0</v>
      </c>
      <c r="M214" s="2">
        <v>0</v>
      </c>
      <c r="N214" s="2">
        <v>235</v>
      </c>
      <c r="O214" s="2">
        <v>1457</v>
      </c>
      <c r="P214" s="2">
        <v>1457</v>
      </c>
      <c r="Q214" s="4" t="b">
        <v>0</v>
      </c>
      <c r="R214" s="2">
        <v>31</v>
      </c>
      <c r="S214" s="2">
        <v>18</v>
      </c>
    </row>
    <row r="215" spans="1:19" ht="26.25">
      <c r="A215" s="2">
        <v>285</v>
      </c>
      <c r="B215" s="3" t="s">
        <v>65</v>
      </c>
      <c r="C215" s="3" t="s">
        <v>66</v>
      </c>
      <c r="D215" s="2">
        <v>6</v>
      </c>
      <c r="E215" s="3" t="s">
        <v>24</v>
      </c>
      <c r="F215" s="2">
        <v>10</v>
      </c>
      <c r="G215" s="2">
        <v>32</v>
      </c>
      <c r="H215" s="2">
        <v>1</v>
      </c>
      <c r="I215" s="2">
        <v>1</v>
      </c>
      <c r="J215" s="2" t="b">
        <v>0</v>
      </c>
      <c r="K215" s="2" t="b">
        <v>0</v>
      </c>
      <c r="L215" s="2" t="b">
        <v>0</v>
      </c>
      <c r="M215" s="2">
        <v>0</v>
      </c>
      <c r="N215" s="2">
        <v>395</v>
      </c>
      <c r="O215" s="2">
        <v>1080</v>
      </c>
      <c r="P215" s="2">
        <v>1080</v>
      </c>
      <c r="Q215" s="4" t="b">
        <v>0</v>
      </c>
      <c r="R215" s="2">
        <v>12</v>
      </c>
      <c r="S215" s="2">
        <v>18</v>
      </c>
    </row>
    <row r="216" spans="1:19" ht="26.25">
      <c r="A216" s="2">
        <v>286</v>
      </c>
      <c r="B216" s="3" t="s">
        <v>19</v>
      </c>
      <c r="C216" s="3" t="s">
        <v>20</v>
      </c>
      <c r="D216" s="2">
        <v>5</v>
      </c>
      <c r="E216" s="3" t="s">
        <v>21</v>
      </c>
      <c r="F216" s="2">
        <v>9</v>
      </c>
      <c r="G216" s="2">
        <v>49</v>
      </c>
      <c r="H216" s="2">
        <v>21</v>
      </c>
      <c r="I216" s="2">
        <v>5</v>
      </c>
      <c r="J216" s="2" t="b">
        <v>0</v>
      </c>
      <c r="K216" s="2" t="b">
        <v>0</v>
      </c>
      <c r="L216" s="2" t="b">
        <v>0</v>
      </c>
      <c r="M216" s="2">
        <v>0</v>
      </c>
      <c r="N216" s="2">
        <v>1665</v>
      </c>
      <c r="O216" s="2">
        <v>1311</v>
      </c>
      <c r="P216" s="2">
        <v>1311</v>
      </c>
      <c r="Q216" s="4" t="b">
        <v>0</v>
      </c>
      <c r="R216" s="2">
        <v>30</v>
      </c>
      <c r="S216" s="2">
        <v>18</v>
      </c>
    </row>
    <row r="217" spans="1:19" ht="26.25">
      <c r="A217" s="2">
        <v>287</v>
      </c>
      <c r="B217" s="3" t="s">
        <v>84</v>
      </c>
      <c r="C217" s="3" t="s">
        <v>85</v>
      </c>
      <c r="D217" s="2">
        <v>6</v>
      </c>
      <c r="E217" s="3" t="s">
        <v>21</v>
      </c>
      <c r="F217" s="2">
        <v>10</v>
      </c>
      <c r="G217" s="2">
        <v>24</v>
      </c>
      <c r="H217" s="2">
        <v>3</v>
      </c>
      <c r="I217" s="2">
        <v>1</v>
      </c>
      <c r="J217" s="2" t="b">
        <v>0</v>
      </c>
      <c r="K217" s="2" t="b">
        <v>1</v>
      </c>
      <c r="L217" s="2" t="b">
        <v>0</v>
      </c>
      <c r="M217" s="2">
        <v>0</v>
      </c>
      <c r="N217" s="2">
        <v>1415</v>
      </c>
      <c r="O217" s="2">
        <v>1457</v>
      </c>
      <c r="P217" s="2">
        <v>1457</v>
      </c>
      <c r="Q217" s="4" t="b">
        <v>0</v>
      </c>
      <c r="R217" s="2">
        <v>24</v>
      </c>
      <c r="S217" s="2">
        <v>18</v>
      </c>
    </row>
    <row r="218" spans="1:19" ht="26.25">
      <c r="A218" s="2">
        <v>289</v>
      </c>
      <c r="B218" s="3" t="s">
        <v>46</v>
      </c>
      <c r="C218" s="3" t="s">
        <v>47</v>
      </c>
      <c r="D218" s="2">
        <v>3</v>
      </c>
      <c r="E218" s="3" t="s">
        <v>21</v>
      </c>
      <c r="F218" s="2">
        <v>7</v>
      </c>
      <c r="G218" s="2">
        <v>0</v>
      </c>
      <c r="H218" s="2">
        <v>1</v>
      </c>
      <c r="I218" s="2">
        <v>0</v>
      </c>
      <c r="J218" s="2" t="b">
        <v>0</v>
      </c>
      <c r="K218" s="2" t="b">
        <v>0</v>
      </c>
      <c r="L218" s="2" t="b">
        <v>0</v>
      </c>
      <c r="M218" s="2">
        <v>0</v>
      </c>
      <c r="N218" s="2">
        <v>50</v>
      </c>
      <c r="O218" s="2">
        <v>1020</v>
      </c>
      <c r="P218" s="2">
        <v>1020</v>
      </c>
      <c r="Q218" s="4" t="b">
        <v>0</v>
      </c>
      <c r="R218" s="2">
        <v>23</v>
      </c>
      <c r="S218" s="2">
        <v>18</v>
      </c>
    </row>
    <row r="219" spans="1:19" ht="39">
      <c r="A219" s="2">
        <v>290</v>
      </c>
      <c r="B219" s="3" t="s">
        <v>76</v>
      </c>
      <c r="C219" s="3" t="s">
        <v>77</v>
      </c>
      <c r="D219" s="2">
        <v>5</v>
      </c>
      <c r="E219" s="3" t="s">
        <v>21</v>
      </c>
      <c r="F219" s="2">
        <v>9</v>
      </c>
      <c r="G219" s="2">
        <v>80</v>
      </c>
      <c r="H219" s="2">
        <v>24</v>
      </c>
      <c r="I219" s="2">
        <v>13</v>
      </c>
      <c r="J219" s="2" t="b">
        <v>0</v>
      </c>
      <c r="K219" s="2" t="b">
        <v>1</v>
      </c>
      <c r="L219" s="2" t="b">
        <v>0</v>
      </c>
      <c r="M219" s="2">
        <v>0</v>
      </c>
      <c r="N219" s="2">
        <v>3225</v>
      </c>
      <c r="O219" s="2">
        <v>1311</v>
      </c>
      <c r="P219" s="2">
        <v>1311</v>
      </c>
      <c r="Q219" s="4" t="b">
        <v>0</v>
      </c>
      <c r="R219" s="2">
        <v>35</v>
      </c>
      <c r="S219" s="2">
        <v>18</v>
      </c>
    </row>
    <row r="220" spans="1:19" ht="26.25">
      <c r="A220" s="2">
        <v>291</v>
      </c>
      <c r="B220" s="3" t="s">
        <v>57</v>
      </c>
      <c r="C220" s="3" t="s">
        <v>58</v>
      </c>
      <c r="D220" s="2">
        <v>6</v>
      </c>
      <c r="E220" s="3" t="s">
        <v>21</v>
      </c>
      <c r="F220" s="2">
        <v>10</v>
      </c>
      <c r="G220" s="2">
        <v>14</v>
      </c>
      <c r="H220" s="2">
        <v>2</v>
      </c>
      <c r="I220" s="2">
        <v>1</v>
      </c>
      <c r="J220" s="2" t="b">
        <v>0</v>
      </c>
      <c r="K220" s="2" t="b">
        <v>0</v>
      </c>
      <c r="L220" s="2" t="b">
        <v>0</v>
      </c>
      <c r="M220" s="2">
        <v>0</v>
      </c>
      <c r="N220" s="2">
        <v>265</v>
      </c>
      <c r="O220" s="2">
        <v>1457</v>
      </c>
      <c r="P220" s="2">
        <v>1457</v>
      </c>
      <c r="Q220" s="4" t="b">
        <v>0</v>
      </c>
      <c r="R220" s="2">
        <v>32</v>
      </c>
      <c r="S220" s="2">
        <v>18</v>
      </c>
    </row>
    <row r="221" spans="1:19" ht="26.25">
      <c r="A221" s="2">
        <v>292</v>
      </c>
      <c r="B221" s="3" t="s">
        <v>54</v>
      </c>
      <c r="C221" s="3" t="s">
        <v>55</v>
      </c>
      <c r="D221" s="2">
        <v>4</v>
      </c>
      <c r="E221" s="3" t="s">
        <v>21</v>
      </c>
      <c r="F221" s="2">
        <v>8</v>
      </c>
      <c r="G221" s="2">
        <v>63</v>
      </c>
      <c r="H221" s="2">
        <v>10</v>
      </c>
      <c r="I221" s="2">
        <v>7</v>
      </c>
      <c r="J221" s="2" t="b">
        <v>0</v>
      </c>
      <c r="K221" s="2" t="b">
        <v>0</v>
      </c>
      <c r="L221" s="2" t="b">
        <v>0</v>
      </c>
      <c r="M221" s="2">
        <v>0</v>
      </c>
      <c r="N221" s="2">
        <v>1305</v>
      </c>
      <c r="O221" s="2">
        <v>1166</v>
      </c>
      <c r="P221" s="2">
        <v>1166</v>
      </c>
      <c r="Q221" s="4" t="b">
        <v>0</v>
      </c>
      <c r="R221" s="2">
        <v>29</v>
      </c>
      <c r="S221" s="2">
        <v>18</v>
      </c>
    </row>
    <row r="222" spans="1:19" ht="26.25">
      <c r="A222" s="2">
        <v>293</v>
      </c>
      <c r="B222" s="3" t="s">
        <v>69</v>
      </c>
      <c r="C222" s="3" t="s">
        <v>70</v>
      </c>
      <c r="D222" s="2">
        <v>4</v>
      </c>
      <c r="E222" s="3" t="s">
        <v>24</v>
      </c>
      <c r="F222" s="2">
        <v>8</v>
      </c>
      <c r="G222" s="2">
        <v>31</v>
      </c>
      <c r="H222" s="2">
        <v>8</v>
      </c>
      <c r="I222" s="2">
        <v>7</v>
      </c>
      <c r="J222" s="2" t="b">
        <v>0</v>
      </c>
      <c r="K222" s="2" t="b">
        <v>1</v>
      </c>
      <c r="L222" s="2" t="b">
        <v>0</v>
      </c>
      <c r="M222" s="2">
        <v>0</v>
      </c>
      <c r="N222" s="2">
        <v>1685</v>
      </c>
      <c r="O222" s="2">
        <v>864</v>
      </c>
      <c r="P222" s="2">
        <v>864</v>
      </c>
      <c r="Q222" s="4" t="b">
        <v>0</v>
      </c>
      <c r="R222" s="2">
        <v>51</v>
      </c>
      <c r="S222" s="2">
        <v>18</v>
      </c>
    </row>
    <row r="223" spans="1:19" ht="39">
      <c r="A223" s="2">
        <v>294</v>
      </c>
      <c r="B223" s="3" t="s">
        <v>50</v>
      </c>
      <c r="C223" s="3" t="s">
        <v>51</v>
      </c>
      <c r="D223" s="2">
        <v>5</v>
      </c>
      <c r="E223" s="3" t="s">
        <v>21</v>
      </c>
      <c r="F223" s="2">
        <v>9</v>
      </c>
      <c r="G223" s="2">
        <v>70</v>
      </c>
      <c r="H223" s="2">
        <v>28</v>
      </c>
      <c r="I223" s="2">
        <v>13</v>
      </c>
      <c r="J223" s="2" t="b">
        <v>0</v>
      </c>
      <c r="K223" s="2" t="b">
        <v>0</v>
      </c>
      <c r="L223" s="2" t="b">
        <v>0</v>
      </c>
      <c r="M223" s="2">
        <v>0</v>
      </c>
      <c r="N223" s="2">
        <v>2425</v>
      </c>
      <c r="O223" s="2">
        <v>1311</v>
      </c>
      <c r="P223" s="2">
        <v>1311</v>
      </c>
      <c r="Q223" s="4" t="b">
        <v>0</v>
      </c>
      <c r="R223" s="2">
        <v>22</v>
      </c>
      <c r="S223" s="2">
        <v>18</v>
      </c>
    </row>
    <row r="224" spans="1:19" ht="26.25">
      <c r="A224" s="2">
        <v>295</v>
      </c>
      <c r="B224" s="3" t="s">
        <v>65</v>
      </c>
      <c r="C224" s="3" t="s">
        <v>66</v>
      </c>
      <c r="D224" s="2">
        <v>6</v>
      </c>
      <c r="E224" s="3" t="s">
        <v>24</v>
      </c>
      <c r="F224" s="2">
        <v>10</v>
      </c>
      <c r="G224" s="2">
        <v>0</v>
      </c>
      <c r="H224" s="2">
        <v>0</v>
      </c>
      <c r="I224" s="2">
        <v>0</v>
      </c>
      <c r="J224" s="2" t="b">
        <v>0</v>
      </c>
      <c r="K224" s="2" t="b">
        <v>0</v>
      </c>
      <c r="L224" s="2" t="b">
        <v>0</v>
      </c>
      <c r="M224" s="2">
        <v>0</v>
      </c>
      <c r="N224" s="2">
        <v>0</v>
      </c>
      <c r="O224" s="2">
        <v>1568</v>
      </c>
      <c r="P224" s="2">
        <v>1568</v>
      </c>
      <c r="Q224" s="4" t="b">
        <v>0</v>
      </c>
      <c r="R224" s="2">
        <v>12</v>
      </c>
      <c r="S224" s="2">
        <v>19</v>
      </c>
    </row>
    <row r="225" spans="1:19" ht="39">
      <c r="A225" s="2">
        <v>296</v>
      </c>
      <c r="B225" s="3" t="s">
        <v>72</v>
      </c>
      <c r="C225" s="3" t="s">
        <v>73</v>
      </c>
      <c r="D225" s="2">
        <v>6</v>
      </c>
      <c r="E225" s="3" t="s">
        <v>24</v>
      </c>
      <c r="F225" s="2">
        <v>10</v>
      </c>
      <c r="G225" s="2">
        <v>0</v>
      </c>
      <c r="H225" s="2">
        <v>0</v>
      </c>
      <c r="I225" s="2">
        <v>0</v>
      </c>
      <c r="J225" s="2" t="b">
        <v>0</v>
      </c>
      <c r="K225" s="2" t="b">
        <v>0</v>
      </c>
      <c r="L225" s="2" t="b">
        <v>0</v>
      </c>
      <c r="M225" s="2">
        <v>0</v>
      </c>
      <c r="N225" s="2">
        <v>0</v>
      </c>
      <c r="O225" s="2">
        <v>1568</v>
      </c>
      <c r="P225" s="2">
        <v>1568</v>
      </c>
      <c r="Q225" s="4" t="b">
        <v>0</v>
      </c>
      <c r="R225" s="2">
        <v>18</v>
      </c>
      <c r="S225" s="2">
        <v>19</v>
      </c>
    </row>
    <row r="226" spans="1:19" ht="26.25">
      <c r="A226" s="2">
        <v>297</v>
      </c>
      <c r="B226" s="3" t="s">
        <v>61</v>
      </c>
      <c r="C226" s="3" t="s">
        <v>62</v>
      </c>
      <c r="D226" s="2">
        <v>6</v>
      </c>
      <c r="E226" s="3" t="s">
        <v>24</v>
      </c>
      <c r="F226" s="2">
        <v>10</v>
      </c>
      <c r="G226" s="2">
        <v>0</v>
      </c>
      <c r="H226" s="2">
        <v>0</v>
      </c>
      <c r="I226" s="2">
        <v>0</v>
      </c>
      <c r="J226" s="2" t="b">
        <v>0</v>
      </c>
      <c r="K226" s="2" t="b">
        <v>0</v>
      </c>
      <c r="L226" s="2" t="b">
        <v>0</v>
      </c>
      <c r="M226" s="2">
        <v>0</v>
      </c>
      <c r="N226" s="2">
        <v>0</v>
      </c>
      <c r="O226" s="2">
        <v>1568</v>
      </c>
      <c r="P226" s="2">
        <v>1568</v>
      </c>
      <c r="Q226" s="4" t="b">
        <v>0</v>
      </c>
      <c r="R226" s="2">
        <v>43</v>
      </c>
      <c r="S226" s="2">
        <v>19</v>
      </c>
    </row>
    <row r="227" spans="1:19" ht="26.25">
      <c r="A227" s="2">
        <v>298</v>
      </c>
      <c r="B227" s="3" t="s">
        <v>74</v>
      </c>
      <c r="C227" s="3" t="s">
        <v>75</v>
      </c>
      <c r="D227" s="2">
        <v>5</v>
      </c>
      <c r="E227" s="3" t="s">
        <v>24</v>
      </c>
      <c r="F227" s="2">
        <v>9</v>
      </c>
      <c r="G227" s="2">
        <v>0</v>
      </c>
      <c r="H227" s="2">
        <v>0</v>
      </c>
      <c r="I227" s="2">
        <v>0</v>
      </c>
      <c r="J227" s="2" t="b">
        <v>0</v>
      </c>
      <c r="K227" s="2" t="b">
        <v>0</v>
      </c>
      <c r="L227" s="2" t="b">
        <v>0</v>
      </c>
      <c r="M227" s="2">
        <v>0</v>
      </c>
      <c r="N227" s="2">
        <v>0</v>
      </c>
      <c r="O227" s="2">
        <v>1411</v>
      </c>
      <c r="P227" s="2">
        <v>1411</v>
      </c>
      <c r="Q227" s="4" t="b">
        <v>0</v>
      </c>
      <c r="R227" s="2">
        <v>19</v>
      </c>
      <c r="S227" s="2">
        <v>19</v>
      </c>
    </row>
    <row r="228" spans="1:19" ht="26.25">
      <c r="A228" s="2">
        <v>299</v>
      </c>
      <c r="B228" s="3" t="s">
        <v>69</v>
      </c>
      <c r="C228" s="3" t="s">
        <v>70</v>
      </c>
      <c r="D228" s="2">
        <v>4</v>
      </c>
      <c r="E228" s="3" t="s">
        <v>24</v>
      </c>
      <c r="F228" s="2">
        <v>8</v>
      </c>
      <c r="G228" s="2">
        <v>0</v>
      </c>
      <c r="H228" s="2">
        <v>0</v>
      </c>
      <c r="I228" s="2">
        <v>0</v>
      </c>
      <c r="J228" s="2" t="b">
        <v>0</v>
      </c>
      <c r="K228" s="2" t="b">
        <v>0</v>
      </c>
      <c r="L228" s="2" t="b">
        <v>0</v>
      </c>
      <c r="M228" s="2">
        <v>0</v>
      </c>
      <c r="N228" s="2">
        <v>0</v>
      </c>
      <c r="O228" s="2">
        <v>1255</v>
      </c>
      <c r="P228" s="2">
        <v>1255</v>
      </c>
      <c r="Q228" s="4" t="b">
        <v>0</v>
      </c>
      <c r="R228" s="2">
        <v>51</v>
      </c>
      <c r="S228" s="2">
        <v>19</v>
      </c>
    </row>
    <row r="229" spans="1:19" ht="26.25">
      <c r="A229" s="2">
        <v>300</v>
      </c>
      <c r="B229" s="3" t="s">
        <v>89</v>
      </c>
      <c r="C229" s="3" t="s">
        <v>90</v>
      </c>
      <c r="D229" s="2">
        <v>5</v>
      </c>
      <c r="E229" s="3" t="s">
        <v>24</v>
      </c>
      <c r="F229" s="2">
        <v>9</v>
      </c>
      <c r="G229" s="2">
        <v>0</v>
      </c>
      <c r="H229" s="2">
        <v>0</v>
      </c>
      <c r="I229" s="2">
        <v>0</v>
      </c>
      <c r="J229" s="2" t="b">
        <v>0</v>
      </c>
      <c r="K229" s="2" t="b">
        <v>1</v>
      </c>
      <c r="L229" s="2" t="b">
        <v>0</v>
      </c>
      <c r="M229" s="2">
        <v>0</v>
      </c>
      <c r="N229" s="2">
        <v>900</v>
      </c>
      <c r="O229" s="2">
        <v>1411</v>
      </c>
      <c r="P229" s="2">
        <v>1411</v>
      </c>
      <c r="Q229" s="4" t="b">
        <v>0</v>
      </c>
      <c r="R229" s="2">
        <v>13</v>
      </c>
      <c r="S229" s="2">
        <v>19</v>
      </c>
    </row>
    <row r="230" spans="1:19" ht="39">
      <c r="A230" s="2">
        <v>301</v>
      </c>
      <c r="B230" s="3" t="s">
        <v>59</v>
      </c>
      <c r="C230" s="3" t="s">
        <v>60</v>
      </c>
      <c r="D230" s="2">
        <v>5</v>
      </c>
      <c r="E230" s="3" t="s">
        <v>24</v>
      </c>
      <c r="F230" s="2">
        <v>9</v>
      </c>
      <c r="G230" s="2">
        <v>0</v>
      </c>
      <c r="H230" s="2">
        <v>0</v>
      </c>
      <c r="I230" s="2">
        <v>0</v>
      </c>
      <c r="J230" s="2" t="b">
        <v>0</v>
      </c>
      <c r="K230" s="2" t="b">
        <v>0</v>
      </c>
      <c r="L230" s="2" t="b">
        <v>0</v>
      </c>
      <c r="M230" s="2">
        <v>0</v>
      </c>
      <c r="N230" s="2">
        <v>0</v>
      </c>
      <c r="O230" s="2">
        <v>1411</v>
      </c>
      <c r="P230" s="2">
        <v>1411</v>
      </c>
      <c r="Q230" s="4" t="b">
        <v>0</v>
      </c>
      <c r="R230" s="2">
        <v>39</v>
      </c>
      <c r="S230" s="2">
        <v>19</v>
      </c>
    </row>
    <row r="231" spans="1:19" ht="26.25">
      <c r="A231" s="2">
        <v>302</v>
      </c>
      <c r="B231" s="3" t="s">
        <v>67</v>
      </c>
      <c r="C231" s="3" t="s">
        <v>68</v>
      </c>
      <c r="D231" s="2">
        <v>4</v>
      </c>
      <c r="E231" s="3" t="s">
        <v>24</v>
      </c>
      <c r="F231" s="2">
        <v>8</v>
      </c>
      <c r="G231" s="2">
        <v>0</v>
      </c>
      <c r="H231" s="2">
        <v>0</v>
      </c>
      <c r="I231" s="2">
        <v>0</v>
      </c>
      <c r="J231" s="2" t="b">
        <v>0</v>
      </c>
      <c r="K231" s="2" t="b">
        <v>0</v>
      </c>
      <c r="L231" s="2" t="b">
        <v>0</v>
      </c>
      <c r="M231" s="2">
        <v>0</v>
      </c>
      <c r="N231" s="2">
        <v>0</v>
      </c>
      <c r="O231" s="2">
        <v>1255</v>
      </c>
      <c r="P231" s="2">
        <v>1255</v>
      </c>
      <c r="Q231" s="4" t="b">
        <v>0</v>
      </c>
      <c r="R231" s="2">
        <v>41</v>
      </c>
      <c r="S231" s="2">
        <v>19</v>
      </c>
    </row>
    <row r="232" spans="1:19" ht="26.25">
      <c r="A232" s="2">
        <v>303</v>
      </c>
      <c r="B232" s="3" t="s">
        <v>71</v>
      </c>
      <c r="C232" s="3" t="s">
        <v>68</v>
      </c>
      <c r="D232" s="2">
        <v>4</v>
      </c>
      <c r="E232" s="3" t="s">
        <v>24</v>
      </c>
      <c r="F232" s="2">
        <v>8</v>
      </c>
      <c r="G232" s="2">
        <v>0</v>
      </c>
      <c r="H232" s="2">
        <v>0</v>
      </c>
      <c r="I232" s="2">
        <v>0</v>
      </c>
      <c r="J232" s="2" t="b">
        <v>0</v>
      </c>
      <c r="K232" s="2" t="b">
        <v>0</v>
      </c>
      <c r="L232" s="2" t="b">
        <v>0</v>
      </c>
      <c r="M232" s="2">
        <v>0</v>
      </c>
      <c r="N232" s="2">
        <v>0</v>
      </c>
      <c r="O232" s="2">
        <v>1255</v>
      </c>
      <c r="P232" s="2">
        <v>1255</v>
      </c>
      <c r="Q232" s="4" t="b">
        <v>0</v>
      </c>
      <c r="R232" s="2">
        <v>42</v>
      </c>
      <c r="S232" s="2">
        <v>19</v>
      </c>
    </row>
    <row r="233" spans="1:19" ht="26.25">
      <c r="A233" s="2">
        <v>304</v>
      </c>
      <c r="B233" s="3" t="s">
        <v>63</v>
      </c>
      <c r="C233" s="3" t="s">
        <v>64</v>
      </c>
      <c r="D233" s="2">
        <v>3</v>
      </c>
      <c r="E233" s="3" t="s">
        <v>24</v>
      </c>
      <c r="F233" s="2">
        <v>7</v>
      </c>
      <c r="G233" s="2">
        <v>0</v>
      </c>
      <c r="H233" s="2">
        <v>0</v>
      </c>
      <c r="I233" s="2">
        <v>0</v>
      </c>
      <c r="J233" s="2" t="b">
        <v>0</v>
      </c>
      <c r="K233" s="2" t="b">
        <v>1</v>
      </c>
      <c r="L233" s="2" t="b">
        <v>0</v>
      </c>
      <c r="M233" s="2">
        <v>0</v>
      </c>
      <c r="N233" s="2">
        <v>700</v>
      </c>
      <c r="O233" s="2">
        <v>1098</v>
      </c>
      <c r="P233" s="2">
        <v>1098</v>
      </c>
      <c r="Q233" s="4" t="b">
        <v>0</v>
      </c>
      <c r="R233" s="2">
        <v>17</v>
      </c>
      <c r="S233" s="2">
        <v>19</v>
      </c>
    </row>
    <row r="234" spans="1:19" ht="26.25">
      <c r="A234" s="2">
        <v>305</v>
      </c>
      <c r="B234" s="3" t="s">
        <v>19</v>
      </c>
      <c r="C234" s="3" t="s">
        <v>20</v>
      </c>
      <c r="D234" s="2">
        <v>5</v>
      </c>
      <c r="E234" s="3" t="s">
        <v>21</v>
      </c>
      <c r="F234" s="2">
        <v>9</v>
      </c>
      <c r="G234" s="2">
        <v>0</v>
      </c>
      <c r="H234" s="2">
        <v>0</v>
      </c>
      <c r="I234" s="2">
        <v>0</v>
      </c>
      <c r="J234" s="2" t="b">
        <v>0</v>
      </c>
      <c r="K234" s="2" t="b">
        <v>0</v>
      </c>
      <c r="L234" s="2" t="b">
        <v>0</v>
      </c>
      <c r="M234" s="2">
        <v>0</v>
      </c>
      <c r="N234" s="2">
        <v>0</v>
      </c>
      <c r="O234" s="2">
        <v>1712</v>
      </c>
      <c r="P234" s="2">
        <v>1712</v>
      </c>
      <c r="Q234" s="4" t="b">
        <v>0</v>
      </c>
      <c r="R234" s="2">
        <v>30</v>
      </c>
      <c r="S234" s="2">
        <v>19</v>
      </c>
    </row>
    <row r="235" spans="1:19" ht="39">
      <c r="A235" s="2">
        <v>306</v>
      </c>
      <c r="B235" s="3" t="s">
        <v>50</v>
      </c>
      <c r="C235" s="3" t="s">
        <v>51</v>
      </c>
      <c r="D235" s="2">
        <v>5</v>
      </c>
      <c r="E235" s="3" t="s">
        <v>21</v>
      </c>
      <c r="F235" s="2">
        <v>9</v>
      </c>
      <c r="G235" s="2">
        <v>0</v>
      </c>
      <c r="H235" s="2">
        <v>0</v>
      </c>
      <c r="I235" s="2">
        <v>0</v>
      </c>
      <c r="J235" s="2" t="b">
        <v>0</v>
      </c>
      <c r="K235" s="2" t="b">
        <v>0</v>
      </c>
      <c r="L235" s="2" t="b">
        <v>0</v>
      </c>
      <c r="M235" s="2">
        <v>0</v>
      </c>
      <c r="N235" s="2">
        <v>0</v>
      </c>
      <c r="O235" s="2">
        <v>1712</v>
      </c>
      <c r="P235" s="2">
        <v>1712</v>
      </c>
      <c r="Q235" s="4" t="b">
        <v>0</v>
      </c>
      <c r="R235" s="2">
        <v>22</v>
      </c>
      <c r="S235" s="2">
        <v>19</v>
      </c>
    </row>
    <row r="236" spans="1:19" ht="39">
      <c r="A236" s="2">
        <v>307</v>
      </c>
      <c r="B236" s="3" t="s">
        <v>76</v>
      </c>
      <c r="C236" s="3" t="s">
        <v>77</v>
      </c>
      <c r="D236" s="2">
        <v>5</v>
      </c>
      <c r="E236" s="3" t="s">
        <v>21</v>
      </c>
      <c r="F236" s="2">
        <v>9</v>
      </c>
      <c r="G236" s="2">
        <v>0</v>
      </c>
      <c r="H236" s="2">
        <v>0</v>
      </c>
      <c r="I236" s="2">
        <v>0</v>
      </c>
      <c r="J236" s="2" t="b">
        <v>0</v>
      </c>
      <c r="K236" s="2" t="b">
        <v>0</v>
      </c>
      <c r="L236" s="2" t="b">
        <v>0</v>
      </c>
      <c r="M236" s="2">
        <v>0</v>
      </c>
      <c r="N236" s="2">
        <v>0</v>
      </c>
      <c r="O236" s="2">
        <v>1712</v>
      </c>
      <c r="P236" s="2">
        <v>1712</v>
      </c>
      <c r="Q236" s="4" t="b">
        <v>0</v>
      </c>
      <c r="R236" s="2">
        <v>35</v>
      </c>
      <c r="S236" s="2">
        <v>19</v>
      </c>
    </row>
    <row r="237" spans="1:19" ht="26.25">
      <c r="A237" s="2">
        <v>308</v>
      </c>
      <c r="B237" s="3" t="s">
        <v>54</v>
      </c>
      <c r="C237" s="3" t="s">
        <v>55</v>
      </c>
      <c r="D237" s="2">
        <v>4</v>
      </c>
      <c r="E237" s="3" t="s">
        <v>21</v>
      </c>
      <c r="F237" s="2">
        <v>8</v>
      </c>
      <c r="G237" s="2">
        <v>0</v>
      </c>
      <c r="H237" s="2">
        <v>0</v>
      </c>
      <c r="I237" s="2">
        <v>0</v>
      </c>
      <c r="J237" s="2" t="b">
        <v>0</v>
      </c>
      <c r="K237" s="2" t="b">
        <v>0</v>
      </c>
      <c r="L237" s="2" t="b">
        <v>0</v>
      </c>
      <c r="M237" s="2">
        <v>0</v>
      </c>
      <c r="N237" s="2">
        <v>0</v>
      </c>
      <c r="O237" s="2">
        <v>1522</v>
      </c>
      <c r="P237" s="2">
        <v>1522</v>
      </c>
      <c r="Q237" s="4" t="b">
        <v>0</v>
      </c>
      <c r="R237" s="2">
        <v>29</v>
      </c>
      <c r="S237" s="2">
        <v>19</v>
      </c>
    </row>
    <row r="238" spans="1:19" ht="26.25">
      <c r="A238" s="2">
        <v>309</v>
      </c>
      <c r="B238" s="3" t="s">
        <v>57</v>
      </c>
      <c r="C238" s="3" t="s">
        <v>58</v>
      </c>
      <c r="D238" s="2">
        <v>6</v>
      </c>
      <c r="E238" s="3" t="s">
        <v>21</v>
      </c>
      <c r="F238" s="2">
        <v>10</v>
      </c>
      <c r="G238" s="2">
        <v>0</v>
      </c>
      <c r="H238" s="2">
        <v>0</v>
      </c>
      <c r="I238" s="2">
        <v>0</v>
      </c>
      <c r="J238" s="2" t="b">
        <v>0</v>
      </c>
      <c r="K238" s="2" t="b">
        <v>0</v>
      </c>
      <c r="L238" s="2" t="b">
        <v>0</v>
      </c>
      <c r="M238" s="2">
        <v>0</v>
      </c>
      <c r="N238" s="2">
        <v>0</v>
      </c>
      <c r="O238" s="2">
        <v>1903</v>
      </c>
      <c r="P238" s="2">
        <v>1903</v>
      </c>
      <c r="Q238" s="4" t="b">
        <v>0</v>
      </c>
      <c r="R238" s="2">
        <v>32</v>
      </c>
      <c r="S238" s="2">
        <v>19</v>
      </c>
    </row>
    <row r="239" spans="1:19" ht="26.25">
      <c r="A239" s="2">
        <v>310</v>
      </c>
      <c r="B239" s="3" t="s">
        <v>87</v>
      </c>
      <c r="C239" s="3" t="s">
        <v>58</v>
      </c>
      <c r="D239" s="2">
        <v>6</v>
      </c>
      <c r="E239" s="3" t="s">
        <v>21</v>
      </c>
      <c r="F239" s="2">
        <v>10</v>
      </c>
      <c r="G239" s="2">
        <v>0</v>
      </c>
      <c r="H239" s="2">
        <v>0</v>
      </c>
      <c r="I239" s="2">
        <v>0</v>
      </c>
      <c r="J239" s="2" t="b">
        <v>0</v>
      </c>
      <c r="K239" s="2" t="b">
        <v>0</v>
      </c>
      <c r="L239" s="2" t="b">
        <v>0</v>
      </c>
      <c r="M239" s="2">
        <v>0</v>
      </c>
      <c r="N239" s="2">
        <v>0</v>
      </c>
      <c r="O239" s="2">
        <v>1903</v>
      </c>
      <c r="P239" s="2">
        <v>1903</v>
      </c>
      <c r="Q239" s="4" t="b">
        <v>0</v>
      </c>
      <c r="R239" s="2">
        <v>31</v>
      </c>
      <c r="S239" s="2">
        <v>19</v>
      </c>
    </row>
    <row r="240" spans="1:19" ht="39">
      <c r="A240" s="2">
        <v>311</v>
      </c>
      <c r="B240" s="3" t="s">
        <v>80</v>
      </c>
      <c r="C240" s="3" t="s">
        <v>81</v>
      </c>
      <c r="D240" s="2">
        <v>6</v>
      </c>
      <c r="E240" s="3" t="s">
        <v>21</v>
      </c>
      <c r="F240" s="2">
        <v>10</v>
      </c>
      <c r="G240" s="2">
        <v>0</v>
      </c>
      <c r="H240" s="2">
        <v>0</v>
      </c>
      <c r="I240" s="2">
        <v>0</v>
      </c>
      <c r="J240" s="2" t="b">
        <v>0</v>
      </c>
      <c r="K240" s="2" t="b">
        <v>0</v>
      </c>
      <c r="L240" s="2" t="b">
        <v>0</v>
      </c>
      <c r="M240" s="2">
        <v>0</v>
      </c>
      <c r="N240" s="2">
        <v>0</v>
      </c>
      <c r="O240" s="2">
        <v>1903</v>
      </c>
      <c r="P240" s="2">
        <v>1903</v>
      </c>
      <c r="Q240" s="4" t="b">
        <v>0</v>
      </c>
      <c r="R240" s="2">
        <v>36</v>
      </c>
      <c r="S240" s="2">
        <v>19</v>
      </c>
    </row>
    <row r="241" spans="1:19" ht="26.25">
      <c r="A241" s="2">
        <v>312</v>
      </c>
      <c r="B241" s="3" t="s">
        <v>46</v>
      </c>
      <c r="C241" s="3" t="s">
        <v>47</v>
      </c>
      <c r="D241" s="2">
        <v>3</v>
      </c>
      <c r="E241" s="3" t="s">
        <v>21</v>
      </c>
      <c r="F241" s="2">
        <v>7</v>
      </c>
      <c r="G241" s="2">
        <v>0</v>
      </c>
      <c r="H241" s="2">
        <v>0</v>
      </c>
      <c r="I241" s="2">
        <v>0</v>
      </c>
      <c r="J241" s="2" t="b">
        <v>0</v>
      </c>
      <c r="K241" s="2" t="b">
        <v>0</v>
      </c>
      <c r="L241" s="2" t="b">
        <v>0</v>
      </c>
      <c r="M241" s="2">
        <v>0</v>
      </c>
      <c r="N241" s="2">
        <v>0</v>
      </c>
      <c r="O241" s="2">
        <v>1332</v>
      </c>
      <c r="P241" s="2">
        <v>1332</v>
      </c>
      <c r="Q241" s="4" t="b">
        <v>0</v>
      </c>
      <c r="R241" s="2">
        <v>23</v>
      </c>
      <c r="S241" s="2">
        <v>19</v>
      </c>
    </row>
    <row r="242" spans="1:19" ht="26.25">
      <c r="A242" s="2">
        <v>313</v>
      </c>
      <c r="B242" s="3" t="s">
        <v>36</v>
      </c>
      <c r="C242" s="3" t="s">
        <v>37</v>
      </c>
      <c r="D242" s="2">
        <v>5</v>
      </c>
      <c r="E242" s="3" t="s">
        <v>24</v>
      </c>
      <c r="F242" s="2">
        <v>9</v>
      </c>
      <c r="G242" s="2">
        <v>0</v>
      </c>
      <c r="H242" s="2">
        <v>0</v>
      </c>
      <c r="I242" s="2">
        <v>0</v>
      </c>
      <c r="J242" s="2" t="b">
        <v>0</v>
      </c>
      <c r="K242" s="2" t="b">
        <v>1</v>
      </c>
      <c r="L242" s="2" t="b">
        <v>0</v>
      </c>
      <c r="M242" s="2">
        <v>0</v>
      </c>
      <c r="N242" s="2">
        <v>900</v>
      </c>
      <c r="O242" s="2">
        <v>1428</v>
      </c>
      <c r="P242" s="2">
        <v>1428</v>
      </c>
      <c r="Q242" s="4" t="b">
        <v>0</v>
      </c>
      <c r="R242" s="2">
        <v>16</v>
      </c>
      <c r="S242" s="2">
        <v>20</v>
      </c>
    </row>
    <row r="243" spans="1:19" ht="26.25">
      <c r="A243" s="2">
        <v>314</v>
      </c>
      <c r="B243" s="3" t="s">
        <v>30</v>
      </c>
      <c r="C243" s="3" t="s">
        <v>27</v>
      </c>
      <c r="D243" s="2">
        <v>3</v>
      </c>
      <c r="E243" s="3" t="s">
        <v>24</v>
      </c>
      <c r="F243" s="2">
        <v>7</v>
      </c>
      <c r="G243" s="2">
        <v>0</v>
      </c>
      <c r="H243" s="2">
        <v>0</v>
      </c>
      <c r="I243" s="2">
        <v>0</v>
      </c>
      <c r="J243" s="2" t="b">
        <v>0</v>
      </c>
      <c r="K243" s="2" t="b">
        <v>1</v>
      </c>
      <c r="L243" s="2" t="b">
        <v>0</v>
      </c>
      <c r="M243" s="2">
        <v>0</v>
      </c>
      <c r="N243" s="2">
        <v>700</v>
      </c>
      <c r="O243" s="2">
        <v>1110</v>
      </c>
      <c r="P243" s="2">
        <v>1110</v>
      </c>
      <c r="Q243" s="4" t="b">
        <v>0</v>
      </c>
      <c r="R243" s="2">
        <v>57</v>
      </c>
      <c r="S243" s="2">
        <v>20</v>
      </c>
    </row>
    <row r="244" spans="1:19" ht="39">
      <c r="A244" s="2">
        <v>315</v>
      </c>
      <c r="B244" s="3" t="s">
        <v>25</v>
      </c>
      <c r="C244" s="3" t="s">
        <v>23</v>
      </c>
      <c r="D244" s="2">
        <v>6</v>
      </c>
      <c r="E244" s="3" t="s">
        <v>24</v>
      </c>
      <c r="F244" s="2">
        <v>10</v>
      </c>
      <c r="G244" s="2">
        <v>0</v>
      </c>
      <c r="H244" s="2">
        <v>0</v>
      </c>
      <c r="I244" s="2">
        <v>0</v>
      </c>
      <c r="J244" s="2" t="b">
        <v>0</v>
      </c>
      <c r="K244" s="2" t="b">
        <v>0</v>
      </c>
      <c r="L244" s="2" t="b">
        <v>0</v>
      </c>
      <c r="M244" s="2">
        <v>0</v>
      </c>
      <c r="N244" s="2">
        <v>0</v>
      </c>
      <c r="O244" s="2">
        <v>1586</v>
      </c>
      <c r="P244" s="2">
        <v>1586</v>
      </c>
      <c r="Q244" s="4" t="b">
        <v>0</v>
      </c>
      <c r="R244" s="2">
        <v>11</v>
      </c>
      <c r="S244" s="2">
        <v>20</v>
      </c>
    </row>
    <row r="245" spans="1:19" ht="39">
      <c r="A245" s="2">
        <v>316</v>
      </c>
      <c r="B245" s="3" t="s">
        <v>22</v>
      </c>
      <c r="C245" s="3" t="s">
        <v>23</v>
      </c>
      <c r="D245" s="2">
        <v>6</v>
      </c>
      <c r="E245" s="3" t="s">
        <v>24</v>
      </c>
      <c r="F245" s="2">
        <v>10</v>
      </c>
      <c r="G245" s="2">
        <v>0</v>
      </c>
      <c r="H245" s="2">
        <v>0</v>
      </c>
      <c r="I245" s="2">
        <v>0</v>
      </c>
      <c r="J245" s="2" t="b">
        <v>0</v>
      </c>
      <c r="K245" s="2" t="b">
        <v>0</v>
      </c>
      <c r="L245" s="2" t="b">
        <v>0</v>
      </c>
      <c r="M245" s="2">
        <v>0</v>
      </c>
      <c r="N245" s="2">
        <v>0</v>
      </c>
      <c r="O245" s="2">
        <v>1586</v>
      </c>
      <c r="P245" s="2">
        <v>1586</v>
      </c>
      <c r="Q245" s="4" t="b">
        <v>0</v>
      </c>
      <c r="R245" s="2">
        <v>52</v>
      </c>
      <c r="S245" s="2">
        <v>20</v>
      </c>
    </row>
    <row r="246" spans="1:19" ht="39">
      <c r="A246" s="2">
        <v>317</v>
      </c>
      <c r="B246" s="3" t="s">
        <v>34</v>
      </c>
      <c r="C246" s="3" t="s">
        <v>35</v>
      </c>
      <c r="D246" s="2">
        <v>6</v>
      </c>
      <c r="E246" s="3" t="s">
        <v>24</v>
      </c>
      <c r="F246" s="2">
        <v>10</v>
      </c>
      <c r="G246" s="2">
        <v>0</v>
      </c>
      <c r="H246" s="2">
        <v>0</v>
      </c>
      <c r="I246" s="2">
        <v>0</v>
      </c>
      <c r="J246" s="2" t="b">
        <v>0</v>
      </c>
      <c r="K246" s="2" t="b">
        <v>0</v>
      </c>
      <c r="L246" s="2" t="b">
        <v>0</v>
      </c>
      <c r="M246" s="2">
        <v>0</v>
      </c>
      <c r="N246" s="2">
        <v>0</v>
      </c>
      <c r="O246" s="2">
        <v>1586</v>
      </c>
      <c r="P246" s="2">
        <v>1586</v>
      </c>
      <c r="Q246" s="4" t="b">
        <v>0</v>
      </c>
      <c r="R246" s="2">
        <v>44</v>
      </c>
      <c r="S246" s="2">
        <v>20</v>
      </c>
    </row>
    <row r="247" spans="1:19" ht="26.25">
      <c r="A247" s="2">
        <v>318</v>
      </c>
      <c r="B247" s="3" t="s">
        <v>32</v>
      </c>
      <c r="C247" s="3" t="s">
        <v>33</v>
      </c>
      <c r="D247" s="2">
        <v>5</v>
      </c>
      <c r="E247" s="3" t="s">
        <v>24</v>
      </c>
      <c r="F247" s="2">
        <v>9</v>
      </c>
      <c r="G247" s="2">
        <v>0</v>
      </c>
      <c r="H247" s="2">
        <v>0</v>
      </c>
      <c r="I247" s="2">
        <v>0</v>
      </c>
      <c r="J247" s="2" t="b">
        <v>0</v>
      </c>
      <c r="K247" s="2" t="b">
        <v>0</v>
      </c>
      <c r="L247" s="2" t="b">
        <v>0</v>
      </c>
      <c r="M247" s="2">
        <v>0</v>
      </c>
      <c r="N247" s="2">
        <v>0</v>
      </c>
      <c r="O247" s="2">
        <v>1428</v>
      </c>
      <c r="P247" s="2">
        <v>1428</v>
      </c>
      <c r="Q247" s="4" t="b">
        <v>0</v>
      </c>
      <c r="R247" s="2">
        <v>49</v>
      </c>
      <c r="S247" s="2">
        <v>20</v>
      </c>
    </row>
    <row r="248" spans="1:19" ht="26.25">
      <c r="A248" s="2">
        <v>319</v>
      </c>
      <c r="B248" s="3" t="s">
        <v>40</v>
      </c>
      <c r="C248" s="3" t="s">
        <v>41</v>
      </c>
      <c r="D248" s="2">
        <v>5</v>
      </c>
      <c r="E248" s="3" t="s">
        <v>24</v>
      </c>
      <c r="F248" s="2">
        <v>9</v>
      </c>
      <c r="G248" s="2">
        <v>0</v>
      </c>
      <c r="H248" s="2">
        <v>0</v>
      </c>
      <c r="I248" s="2">
        <v>0</v>
      </c>
      <c r="J248" s="2" t="b">
        <v>0</v>
      </c>
      <c r="K248" s="2" t="b">
        <v>0</v>
      </c>
      <c r="L248" s="2" t="b">
        <v>0</v>
      </c>
      <c r="M248" s="2">
        <v>0</v>
      </c>
      <c r="N248" s="2">
        <v>0</v>
      </c>
      <c r="O248" s="2">
        <v>1428</v>
      </c>
      <c r="P248" s="2">
        <v>1428</v>
      </c>
      <c r="Q248" s="4" t="b">
        <v>0</v>
      </c>
      <c r="R248" s="2">
        <v>50</v>
      </c>
      <c r="S248" s="2">
        <v>20</v>
      </c>
    </row>
    <row r="249" spans="1:19" ht="26.25">
      <c r="A249" s="2">
        <v>320</v>
      </c>
      <c r="B249" s="3" t="s">
        <v>38</v>
      </c>
      <c r="C249" s="3" t="s">
        <v>39</v>
      </c>
      <c r="D249" s="2">
        <v>4</v>
      </c>
      <c r="E249" s="3" t="s">
        <v>24</v>
      </c>
      <c r="F249" s="2">
        <v>8</v>
      </c>
      <c r="G249" s="2">
        <v>0</v>
      </c>
      <c r="H249" s="2">
        <v>0</v>
      </c>
      <c r="I249" s="2">
        <v>0</v>
      </c>
      <c r="J249" s="2" t="b">
        <v>0</v>
      </c>
      <c r="K249" s="2" t="b">
        <v>0</v>
      </c>
      <c r="L249" s="2" t="b">
        <v>0</v>
      </c>
      <c r="M249" s="2">
        <v>0</v>
      </c>
      <c r="N249" s="2">
        <v>0</v>
      </c>
      <c r="O249" s="2">
        <v>1269</v>
      </c>
      <c r="P249" s="2">
        <v>1269</v>
      </c>
      <c r="Q249" s="4" t="b">
        <v>0</v>
      </c>
      <c r="R249" s="2">
        <v>15</v>
      </c>
      <c r="S249" s="2">
        <v>20</v>
      </c>
    </row>
    <row r="250" spans="1:19" ht="26.25">
      <c r="A250" s="2">
        <v>321</v>
      </c>
      <c r="B250" s="3" t="s">
        <v>26</v>
      </c>
      <c r="C250" s="3" t="s">
        <v>27</v>
      </c>
      <c r="D250" s="2">
        <v>3</v>
      </c>
      <c r="E250" s="3" t="s">
        <v>24</v>
      </c>
      <c r="F250" s="2">
        <v>7</v>
      </c>
      <c r="G250" s="2">
        <v>0</v>
      </c>
      <c r="H250" s="2">
        <v>0</v>
      </c>
      <c r="I250" s="2">
        <v>0</v>
      </c>
      <c r="J250" s="2" t="b">
        <v>0</v>
      </c>
      <c r="K250" s="2" t="b">
        <v>0</v>
      </c>
      <c r="L250" s="2" t="b">
        <v>0</v>
      </c>
      <c r="M250" s="2">
        <v>0</v>
      </c>
      <c r="N250" s="2">
        <v>0</v>
      </c>
      <c r="O250" s="2">
        <v>1110</v>
      </c>
      <c r="P250" s="2">
        <v>1110</v>
      </c>
      <c r="Q250" s="4" t="b">
        <v>0</v>
      </c>
      <c r="R250" s="2">
        <v>46</v>
      </c>
      <c r="S250" s="2">
        <v>20</v>
      </c>
    </row>
    <row r="251" spans="1:19" ht="39">
      <c r="A251" s="2">
        <v>322</v>
      </c>
      <c r="B251" s="3" t="s">
        <v>93</v>
      </c>
      <c r="C251" s="3" t="s">
        <v>94</v>
      </c>
      <c r="D251" s="2">
        <v>4</v>
      </c>
      <c r="E251" s="3" t="s">
        <v>24</v>
      </c>
      <c r="F251" s="2">
        <v>8</v>
      </c>
      <c r="G251" s="2">
        <v>0</v>
      </c>
      <c r="H251" s="2">
        <v>0</v>
      </c>
      <c r="I251" s="2">
        <v>0</v>
      </c>
      <c r="J251" s="2" t="b">
        <v>0</v>
      </c>
      <c r="K251" s="2" t="b">
        <v>0</v>
      </c>
      <c r="L251" s="2" t="b">
        <v>0</v>
      </c>
      <c r="M251" s="2">
        <v>0</v>
      </c>
      <c r="N251" s="2">
        <v>0</v>
      </c>
      <c r="O251" s="2">
        <v>1269</v>
      </c>
      <c r="P251" s="2">
        <v>1269</v>
      </c>
      <c r="Q251" s="4" t="b">
        <v>0</v>
      </c>
      <c r="R251" s="2">
        <v>40</v>
      </c>
      <c r="S251" s="2">
        <v>20</v>
      </c>
    </row>
    <row r="252" spans="1:19" ht="26.25">
      <c r="A252" s="2">
        <v>323</v>
      </c>
      <c r="B252" s="3" t="s">
        <v>56</v>
      </c>
      <c r="C252" s="3" t="s">
        <v>101</v>
      </c>
      <c r="D252" s="2">
        <v>2</v>
      </c>
      <c r="E252" s="3" t="s">
        <v>21</v>
      </c>
      <c r="F252" s="2">
        <v>6</v>
      </c>
      <c r="G252" s="2">
        <v>0</v>
      </c>
      <c r="H252" s="2">
        <v>0</v>
      </c>
      <c r="I252" s="2">
        <v>0</v>
      </c>
      <c r="J252" s="2" t="b">
        <v>0</v>
      </c>
      <c r="K252" s="2" t="b">
        <v>1</v>
      </c>
      <c r="L252" s="2" t="b">
        <v>0</v>
      </c>
      <c r="M252" s="2">
        <v>0</v>
      </c>
      <c r="N252" s="2">
        <v>600</v>
      </c>
      <c r="O252" s="2">
        <v>535</v>
      </c>
      <c r="P252" s="2">
        <v>535</v>
      </c>
      <c r="Q252" s="4" t="b">
        <v>0</v>
      </c>
      <c r="R252" s="2">
        <v>58</v>
      </c>
      <c r="S252" s="2">
        <v>20</v>
      </c>
    </row>
    <row r="253" spans="1:19" ht="26.25">
      <c r="A253" s="2">
        <v>324</v>
      </c>
      <c r="B253" s="3" t="s">
        <v>82</v>
      </c>
      <c r="C253" s="3" t="s">
        <v>58</v>
      </c>
      <c r="D253" s="2">
        <v>6</v>
      </c>
      <c r="E253" s="3" t="s">
        <v>21</v>
      </c>
      <c r="F253" s="2">
        <v>10</v>
      </c>
      <c r="G253" s="2">
        <v>0</v>
      </c>
      <c r="H253" s="2">
        <v>0</v>
      </c>
      <c r="I253" s="2">
        <v>0</v>
      </c>
      <c r="J253" s="2" t="b">
        <v>0</v>
      </c>
      <c r="K253" s="2" t="b">
        <v>0</v>
      </c>
      <c r="L253" s="2" t="b">
        <v>0</v>
      </c>
      <c r="M253" s="2">
        <v>0</v>
      </c>
      <c r="N253" s="2">
        <v>0</v>
      </c>
      <c r="O253" s="2">
        <v>891</v>
      </c>
      <c r="P253" s="2">
        <v>891</v>
      </c>
      <c r="Q253" s="4" t="b">
        <v>0</v>
      </c>
      <c r="R253" s="2">
        <v>33</v>
      </c>
      <c r="S253" s="2">
        <v>20</v>
      </c>
    </row>
    <row r="254" spans="1:19" ht="39">
      <c r="A254" s="2">
        <v>325</v>
      </c>
      <c r="B254" s="3" t="s">
        <v>52</v>
      </c>
      <c r="C254" s="3" t="s">
        <v>53</v>
      </c>
      <c r="D254" s="2">
        <v>4</v>
      </c>
      <c r="E254" s="3" t="s">
        <v>21</v>
      </c>
      <c r="F254" s="2">
        <v>8</v>
      </c>
      <c r="G254" s="2">
        <v>0</v>
      </c>
      <c r="H254" s="2">
        <v>0</v>
      </c>
      <c r="I254" s="2">
        <v>0</v>
      </c>
      <c r="J254" s="2" t="b">
        <v>0</v>
      </c>
      <c r="K254" s="2" t="b">
        <v>0</v>
      </c>
      <c r="L254" s="2" t="b">
        <v>0</v>
      </c>
      <c r="M254" s="2">
        <v>0</v>
      </c>
      <c r="N254" s="2">
        <v>0</v>
      </c>
      <c r="O254" s="2">
        <v>713</v>
      </c>
      <c r="P254" s="2">
        <v>713</v>
      </c>
      <c r="Q254" s="4" t="b">
        <v>0</v>
      </c>
      <c r="R254" s="2">
        <v>38</v>
      </c>
      <c r="S254" s="2">
        <v>20</v>
      </c>
    </row>
    <row r="255" spans="1:19" ht="39">
      <c r="A255" s="2">
        <v>326</v>
      </c>
      <c r="B255" s="3" t="s">
        <v>52</v>
      </c>
      <c r="C255" s="3" t="s">
        <v>102</v>
      </c>
      <c r="D255" s="2">
        <v>2</v>
      </c>
      <c r="E255" s="3" t="s">
        <v>21</v>
      </c>
      <c r="F255" s="2">
        <v>6</v>
      </c>
      <c r="G255" s="2">
        <v>0</v>
      </c>
      <c r="H255" s="2">
        <v>0</v>
      </c>
      <c r="I255" s="2">
        <v>0</v>
      </c>
      <c r="J255" s="2" t="b">
        <v>0</v>
      </c>
      <c r="K255" s="2" t="b">
        <v>1</v>
      </c>
      <c r="L255" s="2" t="b">
        <v>0</v>
      </c>
      <c r="M255" s="2">
        <v>0</v>
      </c>
      <c r="N255" s="2">
        <v>600</v>
      </c>
      <c r="O255" s="2">
        <v>0</v>
      </c>
      <c r="P255" s="2">
        <v>0</v>
      </c>
      <c r="Q255" s="4" t="b">
        <v>1</v>
      </c>
      <c r="R255" s="2">
        <v>38</v>
      </c>
      <c r="S255" s="2">
        <v>20</v>
      </c>
    </row>
    <row r="256" spans="1:19" ht="26.25">
      <c r="A256" s="2">
        <v>327</v>
      </c>
      <c r="B256" s="3" t="s">
        <v>78</v>
      </c>
      <c r="C256" s="3" t="s">
        <v>79</v>
      </c>
      <c r="D256" s="2">
        <v>4</v>
      </c>
      <c r="E256" s="3" t="s">
        <v>21</v>
      </c>
      <c r="F256" s="2">
        <v>8</v>
      </c>
      <c r="G256" s="2">
        <v>0</v>
      </c>
      <c r="H256" s="2">
        <v>0</v>
      </c>
      <c r="I256" s="2">
        <v>0</v>
      </c>
      <c r="J256" s="2" t="b">
        <v>0</v>
      </c>
      <c r="K256" s="2" t="b">
        <v>0</v>
      </c>
      <c r="L256" s="2" t="b">
        <v>0</v>
      </c>
      <c r="M256" s="2">
        <v>0</v>
      </c>
      <c r="N256" s="2">
        <v>0</v>
      </c>
      <c r="O256" s="2">
        <v>713</v>
      </c>
      <c r="P256" s="2">
        <v>713</v>
      </c>
      <c r="Q256" s="4" t="b">
        <v>0</v>
      </c>
      <c r="R256" s="2">
        <v>25</v>
      </c>
      <c r="S256" s="2">
        <v>20</v>
      </c>
    </row>
    <row r="257" spans="1:19" ht="26.25">
      <c r="A257" s="2">
        <v>328</v>
      </c>
      <c r="B257" s="3" t="s">
        <v>48</v>
      </c>
      <c r="C257" s="3" t="s">
        <v>49</v>
      </c>
      <c r="D257" s="2">
        <v>4</v>
      </c>
      <c r="E257" s="3" t="s">
        <v>21</v>
      </c>
      <c r="F257" s="2">
        <v>8</v>
      </c>
      <c r="G257" s="2">
        <v>0</v>
      </c>
      <c r="H257" s="2">
        <v>0</v>
      </c>
      <c r="I257" s="2">
        <v>0</v>
      </c>
      <c r="J257" s="2" t="b">
        <v>0</v>
      </c>
      <c r="K257" s="2" t="b">
        <v>0</v>
      </c>
      <c r="L257" s="2" t="b">
        <v>0</v>
      </c>
      <c r="M257" s="2">
        <v>0</v>
      </c>
      <c r="N257" s="2">
        <v>0</v>
      </c>
      <c r="O257" s="2">
        <v>713</v>
      </c>
      <c r="P257" s="2">
        <v>713</v>
      </c>
      <c r="Q257" s="4" t="b">
        <v>0</v>
      </c>
      <c r="R257" s="2">
        <v>20</v>
      </c>
      <c r="S257" s="2">
        <v>20</v>
      </c>
    </row>
    <row r="258" spans="1:19" ht="26.25">
      <c r="A258" s="2">
        <v>329</v>
      </c>
      <c r="B258" s="3" t="s">
        <v>42</v>
      </c>
      <c r="C258" s="3" t="s">
        <v>43</v>
      </c>
      <c r="D258" s="2">
        <v>6</v>
      </c>
      <c r="E258" s="3" t="s">
        <v>21</v>
      </c>
      <c r="F258" s="2">
        <v>10</v>
      </c>
      <c r="G258" s="2">
        <v>0</v>
      </c>
      <c r="H258" s="2">
        <v>0</v>
      </c>
      <c r="I258" s="2">
        <v>0</v>
      </c>
      <c r="J258" s="2" t="b">
        <v>0</v>
      </c>
      <c r="K258" s="2" t="b">
        <v>1</v>
      </c>
      <c r="L258" s="2" t="b">
        <v>0</v>
      </c>
      <c r="M258" s="2">
        <v>0</v>
      </c>
      <c r="N258" s="2">
        <v>1000</v>
      </c>
      <c r="O258" s="2">
        <v>891</v>
      </c>
      <c r="P258" s="2">
        <v>891</v>
      </c>
      <c r="Q258" s="4" t="b">
        <v>0</v>
      </c>
      <c r="R258" s="2">
        <v>37</v>
      </c>
      <c r="S258" s="2">
        <v>20</v>
      </c>
    </row>
    <row r="259" spans="1:19" ht="26.25">
      <c r="A259" s="2">
        <v>330</v>
      </c>
      <c r="B259" s="3" t="s">
        <v>88</v>
      </c>
      <c r="C259" s="3" t="s">
        <v>58</v>
      </c>
      <c r="D259" s="2">
        <v>6</v>
      </c>
      <c r="E259" s="3" t="s">
        <v>21</v>
      </c>
      <c r="F259" s="2">
        <v>10</v>
      </c>
      <c r="G259" s="2">
        <v>0</v>
      </c>
      <c r="H259" s="2">
        <v>0</v>
      </c>
      <c r="I259" s="2">
        <v>0</v>
      </c>
      <c r="J259" s="2" t="b">
        <v>0</v>
      </c>
      <c r="K259" s="2" t="b">
        <v>0</v>
      </c>
      <c r="L259" s="2" t="b">
        <v>0</v>
      </c>
      <c r="M259" s="2">
        <v>0</v>
      </c>
      <c r="N259" s="2">
        <v>0</v>
      </c>
      <c r="O259" s="2">
        <v>891</v>
      </c>
      <c r="P259" s="2">
        <v>891</v>
      </c>
      <c r="Q259" s="4" t="b">
        <v>0</v>
      </c>
      <c r="R259" s="2">
        <v>34</v>
      </c>
      <c r="S259" s="2">
        <v>20</v>
      </c>
    </row>
    <row r="260" spans="1:19" ht="39">
      <c r="A260" s="2">
        <v>331</v>
      </c>
      <c r="B260" s="3" t="s">
        <v>86</v>
      </c>
      <c r="C260" s="3" t="s">
        <v>77</v>
      </c>
      <c r="D260" s="2">
        <v>5</v>
      </c>
      <c r="E260" s="3" t="s">
        <v>21</v>
      </c>
      <c r="F260" s="2">
        <v>9</v>
      </c>
      <c r="G260" s="2">
        <v>0</v>
      </c>
      <c r="H260" s="2">
        <v>0</v>
      </c>
      <c r="I260" s="2">
        <v>0</v>
      </c>
      <c r="J260" s="2" t="b">
        <v>0</v>
      </c>
      <c r="K260" s="2" t="b">
        <v>0</v>
      </c>
      <c r="L260" s="2" t="b">
        <v>0</v>
      </c>
      <c r="M260" s="2">
        <v>0</v>
      </c>
      <c r="N260" s="2">
        <v>0</v>
      </c>
      <c r="O260" s="2">
        <v>802</v>
      </c>
      <c r="P260" s="2">
        <v>802</v>
      </c>
      <c r="Q260" s="4" t="b">
        <v>0</v>
      </c>
      <c r="R260" s="2">
        <v>28</v>
      </c>
      <c r="S260" s="2">
        <v>20</v>
      </c>
    </row>
    <row r="261" spans="1:19" ht="39">
      <c r="A261" s="2">
        <v>332</v>
      </c>
      <c r="B261" s="3" t="s">
        <v>83</v>
      </c>
      <c r="C261" s="3" t="s">
        <v>77</v>
      </c>
      <c r="D261" s="2">
        <v>5</v>
      </c>
      <c r="E261" s="3" t="s">
        <v>21</v>
      </c>
      <c r="F261" s="2">
        <v>9</v>
      </c>
      <c r="G261" s="2">
        <v>0</v>
      </c>
      <c r="H261" s="2">
        <v>0</v>
      </c>
      <c r="I261" s="2">
        <v>0</v>
      </c>
      <c r="J261" s="2" t="b">
        <v>0</v>
      </c>
      <c r="K261" s="2" t="b">
        <v>0</v>
      </c>
      <c r="L261" s="2" t="b">
        <v>0</v>
      </c>
      <c r="M261" s="2">
        <v>0</v>
      </c>
      <c r="N261" s="2">
        <v>0</v>
      </c>
      <c r="O261" s="2">
        <v>802</v>
      </c>
      <c r="P261" s="2">
        <v>802</v>
      </c>
      <c r="Q261" s="4" t="b">
        <v>0</v>
      </c>
      <c r="R261" s="2">
        <v>21</v>
      </c>
      <c r="S261" s="2">
        <v>20</v>
      </c>
    </row>
    <row r="262" spans="1:19" ht="26.25">
      <c r="A262" s="2">
        <v>333</v>
      </c>
      <c r="B262" s="3" t="s">
        <v>56</v>
      </c>
      <c r="C262" s="3" t="s">
        <v>45</v>
      </c>
      <c r="D262" s="2">
        <v>5</v>
      </c>
      <c r="E262" s="3" t="s">
        <v>21</v>
      </c>
      <c r="F262" s="2">
        <v>9</v>
      </c>
      <c r="G262" s="2">
        <v>129</v>
      </c>
      <c r="H262" s="2">
        <v>28</v>
      </c>
      <c r="I262" s="2">
        <v>30</v>
      </c>
      <c r="J262" s="2" t="b">
        <v>1</v>
      </c>
      <c r="K262" s="2" t="b">
        <v>0</v>
      </c>
      <c r="L262" s="2" t="b">
        <v>0</v>
      </c>
      <c r="M262" s="2">
        <v>0</v>
      </c>
      <c r="N262" s="2">
        <v>4340</v>
      </c>
      <c r="O262" s="2">
        <v>447</v>
      </c>
      <c r="P262" s="2">
        <v>447</v>
      </c>
      <c r="Q262" s="4" t="b">
        <v>0</v>
      </c>
      <c r="R262" s="2">
        <v>27</v>
      </c>
      <c r="S262" s="2">
        <v>17</v>
      </c>
    </row>
    <row r="263" spans="1:19" ht="26.25">
      <c r="A263" s="2">
        <v>334</v>
      </c>
      <c r="B263" s="3" t="s">
        <v>74</v>
      </c>
      <c r="C263" s="3" t="s">
        <v>75</v>
      </c>
      <c r="D263" s="2">
        <v>5</v>
      </c>
      <c r="E263" s="3" t="s">
        <v>103</v>
      </c>
      <c r="F263" s="2">
        <v>9</v>
      </c>
      <c r="G263" s="2">
        <v>19</v>
      </c>
      <c r="H263" s="2">
        <v>14</v>
      </c>
      <c r="I263" s="2">
        <v>3</v>
      </c>
      <c r="J263" s="2" t="b">
        <v>0</v>
      </c>
      <c r="K263" s="2" t="b">
        <v>0</v>
      </c>
      <c r="L263" s="2" t="b">
        <v>0</v>
      </c>
      <c r="M263" s="2">
        <v>0</v>
      </c>
      <c r="N263" s="2">
        <v>965</v>
      </c>
      <c r="O263" s="2">
        <v>930</v>
      </c>
      <c r="P263" s="2">
        <v>0</v>
      </c>
      <c r="Q263" s="4" t="b">
        <v>0</v>
      </c>
      <c r="R263" s="2">
        <v>19</v>
      </c>
      <c r="S263" s="2">
        <v>23</v>
      </c>
    </row>
    <row r="264" spans="1:19" ht="39">
      <c r="A264" s="2">
        <v>335</v>
      </c>
      <c r="B264" s="3" t="s">
        <v>59</v>
      </c>
      <c r="C264" s="3" t="s">
        <v>60</v>
      </c>
      <c r="D264" s="2">
        <v>5</v>
      </c>
      <c r="E264" s="3" t="s">
        <v>104</v>
      </c>
      <c r="F264" s="2">
        <v>9</v>
      </c>
      <c r="G264" s="2">
        <v>28</v>
      </c>
      <c r="H264" s="2">
        <v>11</v>
      </c>
      <c r="I264" s="2">
        <v>4</v>
      </c>
      <c r="J264" s="2" t="b">
        <v>0</v>
      </c>
      <c r="K264" s="2" t="b">
        <v>0</v>
      </c>
      <c r="L264" s="2" t="b">
        <v>0</v>
      </c>
      <c r="M264" s="2">
        <v>0</v>
      </c>
      <c r="N264" s="2">
        <v>930</v>
      </c>
      <c r="O264" s="2">
        <v>965</v>
      </c>
      <c r="P264" s="2">
        <v>35</v>
      </c>
      <c r="Q264" s="4" t="b">
        <v>0</v>
      </c>
      <c r="R264" s="2">
        <v>39</v>
      </c>
      <c r="S264" s="2">
        <v>23</v>
      </c>
    </row>
    <row r="265" spans="1:19" ht="26.25">
      <c r="A265" s="2">
        <v>336</v>
      </c>
      <c r="B265" s="3" t="s">
        <v>71</v>
      </c>
      <c r="C265" s="3" t="s">
        <v>68</v>
      </c>
      <c r="D265" s="2">
        <v>4</v>
      </c>
      <c r="E265" s="3" t="s">
        <v>105</v>
      </c>
      <c r="F265" s="2">
        <v>8</v>
      </c>
      <c r="G265" s="2">
        <v>87</v>
      </c>
      <c r="H265" s="2">
        <v>25</v>
      </c>
      <c r="I265" s="2">
        <v>10</v>
      </c>
      <c r="J265" s="2" t="b">
        <v>0</v>
      </c>
      <c r="K265" s="2" t="b">
        <v>1</v>
      </c>
      <c r="L265" s="2" t="b">
        <v>0</v>
      </c>
      <c r="M265" s="2">
        <v>0</v>
      </c>
      <c r="N265" s="2">
        <v>3170</v>
      </c>
      <c r="O265" s="2">
        <v>620</v>
      </c>
      <c r="P265" s="2">
        <v>0</v>
      </c>
      <c r="Q265" s="4" t="b">
        <v>0</v>
      </c>
      <c r="R265" s="2">
        <v>42</v>
      </c>
      <c r="S265" s="2">
        <v>24</v>
      </c>
    </row>
    <row r="266" spans="1:19" ht="26.25">
      <c r="A266" s="2">
        <v>337</v>
      </c>
      <c r="B266" s="3" t="s">
        <v>67</v>
      </c>
      <c r="C266" s="3" t="s">
        <v>68</v>
      </c>
      <c r="D266" s="2">
        <v>4</v>
      </c>
      <c r="E266" s="3" t="s">
        <v>105</v>
      </c>
      <c r="F266" s="2">
        <v>8</v>
      </c>
      <c r="G266" s="2">
        <v>121</v>
      </c>
      <c r="H266" s="2">
        <v>18</v>
      </c>
      <c r="I266" s="2">
        <v>18</v>
      </c>
      <c r="J266" s="2" t="b">
        <v>0</v>
      </c>
      <c r="K266" s="2" t="b">
        <v>1</v>
      </c>
      <c r="L266" s="2" t="b">
        <v>0</v>
      </c>
      <c r="M266" s="2">
        <v>0</v>
      </c>
      <c r="N266" s="2">
        <v>3360</v>
      </c>
      <c r="O266" s="2">
        <v>620</v>
      </c>
      <c r="P266" s="2">
        <v>0</v>
      </c>
      <c r="Q266" s="4" t="b">
        <v>0</v>
      </c>
      <c r="R266" s="2">
        <v>41</v>
      </c>
      <c r="S266" s="2">
        <v>24</v>
      </c>
    </row>
    <row r="267" spans="1:19" ht="39">
      <c r="A267" s="2">
        <v>338</v>
      </c>
      <c r="B267" s="3" t="s">
        <v>25</v>
      </c>
      <c r="C267" s="3" t="s">
        <v>23</v>
      </c>
      <c r="D267" s="2">
        <v>6</v>
      </c>
      <c r="E267" s="3" t="s">
        <v>105</v>
      </c>
      <c r="F267" s="2">
        <v>10</v>
      </c>
      <c r="G267" s="2">
        <v>6</v>
      </c>
      <c r="H267" s="2">
        <v>8</v>
      </c>
      <c r="I267" s="2">
        <v>3</v>
      </c>
      <c r="J267" s="2" t="b">
        <v>0</v>
      </c>
      <c r="K267" s="2" t="b">
        <v>0</v>
      </c>
      <c r="L267" s="2" t="b">
        <v>0</v>
      </c>
      <c r="M267" s="2">
        <v>0</v>
      </c>
      <c r="N267" s="2">
        <v>535</v>
      </c>
      <c r="O267" s="2">
        <v>775</v>
      </c>
      <c r="P267" s="2">
        <v>0</v>
      </c>
      <c r="Q267" s="4" t="b">
        <v>0</v>
      </c>
      <c r="R267" s="2">
        <v>11</v>
      </c>
      <c r="S267" s="2">
        <v>24</v>
      </c>
    </row>
    <row r="268" spans="1:19" ht="39">
      <c r="A268" s="2">
        <v>339</v>
      </c>
      <c r="B268" s="3" t="s">
        <v>22</v>
      </c>
      <c r="C268" s="3" t="s">
        <v>23</v>
      </c>
      <c r="D268" s="2">
        <v>6</v>
      </c>
      <c r="E268" s="3" t="s">
        <v>106</v>
      </c>
      <c r="F268" s="2">
        <v>10</v>
      </c>
      <c r="G268" s="2">
        <v>67</v>
      </c>
      <c r="H268" s="2">
        <v>19</v>
      </c>
      <c r="I268" s="2">
        <v>6</v>
      </c>
      <c r="J268" s="2" t="b">
        <v>0</v>
      </c>
      <c r="K268" s="2" t="b">
        <v>0</v>
      </c>
      <c r="L268" s="2" t="b">
        <v>0</v>
      </c>
      <c r="M268" s="2">
        <v>0</v>
      </c>
      <c r="N268" s="2">
        <v>1770</v>
      </c>
      <c r="O268" s="2">
        <v>3718</v>
      </c>
      <c r="P268" s="2">
        <v>2658</v>
      </c>
      <c r="Q268" s="4" t="b">
        <v>0</v>
      </c>
      <c r="R268" s="2">
        <v>52</v>
      </c>
      <c r="S268" s="2">
        <v>24</v>
      </c>
    </row>
    <row r="269" spans="1:19" ht="26.25">
      <c r="A269" s="2">
        <v>340</v>
      </c>
      <c r="B269" s="3" t="s">
        <v>32</v>
      </c>
      <c r="C269" s="3" t="s">
        <v>33</v>
      </c>
      <c r="D269" s="2">
        <v>5</v>
      </c>
      <c r="E269" s="3" t="s">
        <v>106</v>
      </c>
      <c r="F269" s="2">
        <v>9</v>
      </c>
      <c r="G269" s="2">
        <v>12</v>
      </c>
      <c r="H269" s="2">
        <v>2</v>
      </c>
      <c r="I269" s="2">
        <v>1</v>
      </c>
      <c r="J269" s="2" t="b">
        <v>0</v>
      </c>
      <c r="K269" s="2" t="b">
        <v>0</v>
      </c>
      <c r="L269" s="2" t="b">
        <v>0</v>
      </c>
      <c r="M269" s="2">
        <v>0</v>
      </c>
      <c r="N269" s="2">
        <v>245</v>
      </c>
      <c r="O269" s="2">
        <v>3347</v>
      </c>
      <c r="P269" s="2">
        <v>2392</v>
      </c>
      <c r="Q269" s="4" t="b">
        <v>0</v>
      </c>
      <c r="R269" s="2">
        <v>49</v>
      </c>
      <c r="S269" s="2">
        <v>24</v>
      </c>
    </row>
    <row r="270" spans="1:19" ht="39">
      <c r="A270" s="2">
        <v>341</v>
      </c>
      <c r="B270" s="3" t="s">
        <v>59</v>
      </c>
      <c r="C270" s="3" t="s">
        <v>60</v>
      </c>
      <c r="D270" s="2">
        <v>5</v>
      </c>
      <c r="E270" s="3" t="s">
        <v>107</v>
      </c>
      <c r="F270" s="2">
        <v>9</v>
      </c>
      <c r="G270" s="2">
        <v>52</v>
      </c>
      <c r="H270" s="2">
        <v>0</v>
      </c>
      <c r="I270" s="2">
        <v>1</v>
      </c>
      <c r="J270" s="2" t="b">
        <v>0</v>
      </c>
      <c r="K270" s="2" t="b">
        <v>0</v>
      </c>
      <c r="L270" s="2" t="b">
        <v>0</v>
      </c>
      <c r="M270" s="2">
        <v>0</v>
      </c>
      <c r="N270" s="2">
        <v>545</v>
      </c>
      <c r="O270" s="2">
        <v>1395</v>
      </c>
      <c r="P270" s="2">
        <v>850</v>
      </c>
      <c r="Q270" s="4" t="b">
        <v>0</v>
      </c>
      <c r="R270" s="2">
        <v>39</v>
      </c>
      <c r="S270" s="2">
        <v>25</v>
      </c>
    </row>
    <row r="271" spans="1:19" ht="39">
      <c r="A271" s="2">
        <v>342</v>
      </c>
      <c r="B271" s="3" t="s">
        <v>83</v>
      </c>
      <c r="C271" s="3" t="s">
        <v>77</v>
      </c>
      <c r="D271" s="2">
        <v>5</v>
      </c>
      <c r="E271" s="3" t="s">
        <v>108</v>
      </c>
      <c r="F271" s="2">
        <v>9</v>
      </c>
      <c r="G271" s="2">
        <v>37</v>
      </c>
      <c r="H271" s="2">
        <v>17</v>
      </c>
      <c r="I271" s="2">
        <v>7</v>
      </c>
      <c r="J271" s="2" t="b">
        <v>0</v>
      </c>
      <c r="K271" s="2" t="b">
        <v>0</v>
      </c>
      <c r="L271" s="2" t="b">
        <v>0</v>
      </c>
      <c r="M271" s="2">
        <v>0</v>
      </c>
      <c r="N271" s="2">
        <v>1395</v>
      </c>
      <c r="O271" s="2">
        <v>545</v>
      </c>
      <c r="P271" s="2">
        <v>0</v>
      </c>
      <c r="Q271" s="4" t="b">
        <v>0</v>
      </c>
      <c r="R271" s="2">
        <v>21</v>
      </c>
      <c r="S271" s="2">
        <v>25</v>
      </c>
    </row>
    <row r="272" spans="1:19" ht="26.25">
      <c r="A272" s="2">
        <v>343</v>
      </c>
      <c r="B272" s="3" t="s">
        <v>74</v>
      </c>
      <c r="C272" s="3" t="s">
        <v>75</v>
      </c>
      <c r="D272" s="2">
        <v>5</v>
      </c>
      <c r="E272" s="3" t="s">
        <v>109</v>
      </c>
      <c r="F272" s="2">
        <v>9</v>
      </c>
      <c r="G272" s="2">
        <v>69</v>
      </c>
      <c r="H272" s="2">
        <v>18</v>
      </c>
      <c r="I272" s="2">
        <v>12</v>
      </c>
      <c r="J272" s="2" t="b">
        <v>0</v>
      </c>
      <c r="K272" s="2" t="b">
        <v>0</v>
      </c>
      <c r="L272" s="2" t="b">
        <v>0</v>
      </c>
      <c r="M272" s="2">
        <v>0</v>
      </c>
      <c r="N272" s="2">
        <v>1890</v>
      </c>
      <c r="O272" s="2">
        <v>820</v>
      </c>
      <c r="P272" s="2">
        <v>0</v>
      </c>
      <c r="Q272" s="4" t="b">
        <v>0</v>
      </c>
      <c r="R272" s="2">
        <v>19</v>
      </c>
      <c r="S272" s="2">
        <v>26</v>
      </c>
    </row>
    <row r="273" spans="1:19" ht="39">
      <c r="A273" s="2">
        <v>344</v>
      </c>
      <c r="B273" s="3" t="s">
        <v>22</v>
      </c>
      <c r="C273" s="3" t="s">
        <v>23</v>
      </c>
      <c r="D273" s="2">
        <v>6</v>
      </c>
      <c r="E273" s="3" t="s">
        <v>110</v>
      </c>
      <c r="F273" s="2">
        <v>10</v>
      </c>
      <c r="G273" s="2">
        <v>27</v>
      </c>
      <c r="H273" s="2">
        <v>10</v>
      </c>
      <c r="I273" s="2">
        <v>2</v>
      </c>
      <c r="J273" s="2" t="b">
        <v>0</v>
      </c>
      <c r="K273" s="2" t="b">
        <v>0</v>
      </c>
      <c r="L273" s="2" t="b">
        <v>0</v>
      </c>
      <c r="M273" s="2">
        <v>0</v>
      </c>
      <c r="N273" s="2">
        <v>820</v>
      </c>
      <c r="O273" s="2">
        <v>1890</v>
      </c>
      <c r="P273" s="2">
        <v>1070</v>
      </c>
      <c r="Q273" s="4" t="b">
        <v>0</v>
      </c>
      <c r="R273" s="2">
        <v>52</v>
      </c>
      <c r="S273" s="2">
        <v>26</v>
      </c>
    </row>
    <row r="274" spans="1:19" ht="39">
      <c r="A274" s="2">
        <v>345</v>
      </c>
      <c r="B274" s="3" t="s">
        <v>52</v>
      </c>
      <c r="C274" s="3" t="s">
        <v>53</v>
      </c>
      <c r="D274" s="2">
        <v>4</v>
      </c>
      <c r="E274" s="3" t="s">
        <v>111</v>
      </c>
      <c r="F274" s="2">
        <v>8</v>
      </c>
      <c r="G274" s="2">
        <v>52</v>
      </c>
      <c r="H274" s="2">
        <v>15</v>
      </c>
      <c r="I274" s="2">
        <v>10</v>
      </c>
      <c r="J274" s="2" t="b">
        <v>0</v>
      </c>
      <c r="K274" s="2" t="b">
        <v>0</v>
      </c>
      <c r="L274" s="2" t="b">
        <v>0</v>
      </c>
      <c r="M274" s="2">
        <v>0</v>
      </c>
      <c r="N274" s="2">
        <v>1520</v>
      </c>
      <c r="O274" s="2">
        <v>798</v>
      </c>
      <c r="P274" s="2">
        <v>0</v>
      </c>
      <c r="Q274" s="4" t="b">
        <v>0</v>
      </c>
      <c r="R274" s="2">
        <v>38</v>
      </c>
      <c r="S274" s="2">
        <v>27</v>
      </c>
    </row>
    <row r="275" spans="1:19" ht="26.25">
      <c r="A275" s="2">
        <v>346</v>
      </c>
      <c r="B275" s="3" t="s">
        <v>67</v>
      </c>
      <c r="C275" s="3" t="s">
        <v>68</v>
      </c>
      <c r="D275" s="2">
        <v>4</v>
      </c>
      <c r="E275" s="3" t="s">
        <v>112</v>
      </c>
      <c r="F275" s="2">
        <v>8</v>
      </c>
      <c r="G275" s="2">
        <v>32</v>
      </c>
      <c r="H275" s="2">
        <v>6</v>
      </c>
      <c r="I275" s="2">
        <v>8</v>
      </c>
      <c r="J275" s="2" t="b">
        <v>0</v>
      </c>
      <c r="K275" s="2" t="b">
        <v>0</v>
      </c>
      <c r="L275" s="2" t="b">
        <v>0</v>
      </c>
      <c r="M275" s="2">
        <v>0</v>
      </c>
      <c r="N275" s="2">
        <v>820</v>
      </c>
      <c r="O275" s="2">
        <v>1256</v>
      </c>
      <c r="P275" s="2">
        <v>554</v>
      </c>
      <c r="Q275" s="4" t="b">
        <v>0</v>
      </c>
      <c r="R275" s="2">
        <v>41</v>
      </c>
      <c r="S275" s="2">
        <v>27</v>
      </c>
    </row>
    <row r="276" spans="1:19" ht="39">
      <c r="A276" s="2">
        <v>347</v>
      </c>
      <c r="B276" s="3" t="s">
        <v>25</v>
      </c>
      <c r="C276" s="3" t="s">
        <v>113</v>
      </c>
      <c r="D276" s="2">
        <v>2</v>
      </c>
      <c r="E276" s="3" t="s">
        <v>111</v>
      </c>
      <c r="F276" s="2">
        <v>6</v>
      </c>
      <c r="G276" s="2">
        <v>3</v>
      </c>
      <c r="H276" s="2">
        <v>3</v>
      </c>
      <c r="I276" s="2">
        <v>0</v>
      </c>
      <c r="J276" s="2" t="b">
        <v>0</v>
      </c>
      <c r="K276" s="2" t="b">
        <v>0</v>
      </c>
      <c r="L276" s="2" t="b">
        <v>0</v>
      </c>
      <c r="M276" s="2">
        <v>0</v>
      </c>
      <c r="N276" s="2">
        <v>180</v>
      </c>
      <c r="O276" s="2">
        <v>599</v>
      </c>
      <c r="P276" s="2">
        <v>0</v>
      </c>
      <c r="Q276" s="4" t="b">
        <v>0</v>
      </c>
      <c r="R276" s="2">
        <v>59</v>
      </c>
      <c r="S276" s="2">
        <v>27</v>
      </c>
    </row>
    <row r="277" spans="1:19" ht="26.25">
      <c r="A277" s="2">
        <v>348</v>
      </c>
      <c r="B277" s="3" t="s">
        <v>32</v>
      </c>
      <c r="C277" s="3" t="s">
        <v>114</v>
      </c>
      <c r="D277" s="2">
        <v>3</v>
      </c>
      <c r="E277" s="3" t="s">
        <v>112</v>
      </c>
      <c r="F277" s="2">
        <v>7</v>
      </c>
      <c r="G277" s="2">
        <v>8</v>
      </c>
      <c r="H277" s="2">
        <v>3</v>
      </c>
      <c r="I277" s="2">
        <v>1</v>
      </c>
      <c r="J277" s="2" t="b">
        <v>0</v>
      </c>
      <c r="K277" s="2" t="b">
        <v>0</v>
      </c>
      <c r="L277" s="2" t="b">
        <v>0</v>
      </c>
      <c r="M277" s="2">
        <v>0</v>
      </c>
      <c r="N277" s="2">
        <v>255</v>
      </c>
      <c r="O277" s="2">
        <v>1099</v>
      </c>
      <c r="P277" s="2">
        <v>484</v>
      </c>
      <c r="Q277" s="4" t="b">
        <v>0</v>
      </c>
      <c r="R277" s="2">
        <v>60</v>
      </c>
      <c r="S277" s="2">
        <v>27</v>
      </c>
    </row>
    <row r="278" spans="1:19" ht="39">
      <c r="A278" s="2">
        <v>349</v>
      </c>
      <c r="B278" s="3" t="s">
        <v>72</v>
      </c>
      <c r="C278" s="3" t="s">
        <v>73</v>
      </c>
      <c r="D278" s="2">
        <v>6</v>
      </c>
      <c r="E278" s="3" t="s">
        <v>112</v>
      </c>
      <c r="F278" s="2">
        <v>10</v>
      </c>
      <c r="G278" s="2">
        <v>67</v>
      </c>
      <c r="H278" s="2">
        <v>6</v>
      </c>
      <c r="I278" s="2">
        <v>6</v>
      </c>
      <c r="J278" s="2" t="b">
        <v>0</v>
      </c>
      <c r="K278" s="2" t="b">
        <v>0</v>
      </c>
      <c r="L278" s="2" t="b">
        <v>0</v>
      </c>
      <c r="M278" s="2">
        <v>0</v>
      </c>
      <c r="N278" s="2">
        <v>1120</v>
      </c>
      <c r="O278" s="2">
        <v>1570</v>
      </c>
      <c r="P278" s="2">
        <v>692</v>
      </c>
      <c r="Q278" s="4" t="b">
        <v>0</v>
      </c>
      <c r="R278" s="2">
        <v>18</v>
      </c>
      <c r="S278" s="2">
        <v>27</v>
      </c>
    </row>
    <row r="279" spans="1:19" ht="26.25">
      <c r="A279" s="2">
        <v>350</v>
      </c>
      <c r="B279" s="3" t="s">
        <v>71</v>
      </c>
      <c r="C279" s="3" t="s">
        <v>68</v>
      </c>
      <c r="D279" s="2">
        <v>4</v>
      </c>
      <c r="E279" s="3" t="s">
        <v>111</v>
      </c>
      <c r="F279" s="2">
        <v>8</v>
      </c>
      <c r="G279" s="2">
        <v>45</v>
      </c>
      <c r="H279" s="2">
        <v>16</v>
      </c>
      <c r="I279" s="2">
        <v>7</v>
      </c>
      <c r="J279" s="2" t="b">
        <v>0</v>
      </c>
      <c r="K279" s="2" t="b">
        <v>1</v>
      </c>
      <c r="L279" s="2" t="b">
        <v>0</v>
      </c>
      <c r="M279" s="2">
        <v>0</v>
      </c>
      <c r="N279" s="2">
        <v>2225</v>
      </c>
      <c r="O279" s="2">
        <v>798</v>
      </c>
      <c r="P279" s="2">
        <v>0</v>
      </c>
      <c r="Q279" s="4" t="b">
        <v>0</v>
      </c>
      <c r="R279" s="2">
        <v>42</v>
      </c>
      <c r="S279" s="2">
        <v>27</v>
      </c>
    </row>
    <row r="280" spans="1:19" ht="39">
      <c r="A280" s="2">
        <v>351</v>
      </c>
      <c r="B280" s="3" t="s">
        <v>52</v>
      </c>
      <c r="C280" s="3" t="s">
        <v>53</v>
      </c>
      <c r="D280" s="2">
        <v>4</v>
      </c>
      <c r="E280" s="3" t="s">
        <v>115</v>
      </c>
      <c r="F280" s="2">
        <v>8</v>
      </c>
      <c r="G280" s="2">
        <v>50</v>
      </c>
      <c r="H280" s="2">
        <v>32</v>
      </c>
      <c r="I280" s="2">
        <v>14</v>
      </c>
      <c r="J280" s="2" t="b">
        <v>0</v>
      </c>
      <c r="K280" s="2" t="b">
        <v>1</v>
      </c>
      <c r="L280" s="2" t="b">
        <v>0</v>
      </c>
      <c r="M280" s="2">
        <v>0</v>
      </c>
      <c r="N280" s="2">
        <v>3250</v>
      </c>
      <c r="O280" s="2">
        <v>980</v>
      </c>
      <c r="P280" s="2">
        <v>0</v>
      </c>
      <c r="Q280" s="4" t="b">
        <v>0</v>
      </c>
      <c r="R280" s="2">
        <v>38</v>
      </c>
      <c r="S280" s="2">
        <v>28</v>
      </c>
    </row>
    <row r="281" spans="1:19" ht="26.25">
      <c r="A281" s="2">
        <v>352</v>
      </c>
      <c r="B281" s="3" t="s">
        <v>40</v>
      </c>
      <c r="C281" s="3" t="s">
        <v>41</v>
      </c>
      <c r="D281" s="2">
        <v>5</v>
      </c>
      <c r="E281" s="3" t="s">
        <v>116</v>
      </c>
      <c r="F281" s="2">
        <v>9</v>
      </c>
      <c r="G281" s="2">
        <v>23</v>
      </c>
      <c r="H281" s="2">
        <v>13</v>
      </c>
      <c r="I281" s="2">
        <v>4</v>
      </c>
      <c r="J281" s="2" t="b">
        <v>0</v>
      </c>
      <c r="K281" s="2" t="b">
        <v>0</v>
      </c>
      <c r="L281" s="2" t="b">
        <v>0</v>
      </c>
      <c r="M281" s="2">
        <v>0</v>
      </c>
      <c r="N281" s="2">
        <v>980</v>
      </c>
      <c r="O281" s="2">
        <v>3250</v>
      </c>
      <c r="P281" s="2">
        <v>2270</v>
      </c>
      <c r="Q281" s="4" t="b">
        <v>0</v>
      </c>
      <c r="R281" s="2">
        <v>50</v>
      </c>
      <c r="S281" s="2">
        <v>28</v>
      </c>
    </row>
    <row r="282" spans="1:19" ht="39">
      <c r="A282" s="2">
        <v>354</v>
      </c>
      <c r="B282" s="3" t="s">
        <v>80</v>
      </c>
      <c r="C282" s="3" t="s">
        <v>81</v>
      </c>
      <c r="D282" s="2">
        <v>6</v>
      </c>
      <c r="E282" s="3" t="s">
        <v>117</v>
      </c>
      <c r="F282" s="2">
        <v>10</v>
      </c>
      <c r="G282" s="2">
        <v>23</v>
      </c>
      <c r="H282" s="2">
        <v>3</v>
      </c>
      <c r="I282" s="2">
        <v>4</v>
      </c>
      <c r="J282" s="2" t="b">
        <v>0</v>
      </c>
      <c r="K282" s="2" t="b">
        <v>0</v>
      </c>
      <c r="L282" s="2" t="b">
        <v>0</v>
      </c>
      <c r="M282" s="2">
        <v>0</v>
      </c>
      <c r="N282" s="2">
        <v>480</v>
      </c>
      <c r="O282" s="2">
        <v>1975</v>
      </c>
      <c r="P282" s="2">
        <v>1495</v>
      </c>
      <c r="Q282" s="4" t="b">
        <v>0</v>
      </c>
      <c r="R282" s="2">
        <v>36</v>
      </c>
      <c r="S282" s="2">
        <v>29</v>
      </c>
    </row>
    <row r="283" spans="1:19" ht="26.25">
      <c r="A283" s="2">
        <v>355</v>
      </c>
      <c r="B283" s="3" t="s">
        <v>42</v>
      </c>
      <c r="C283" s="3" t="s">
        <v>43</v>
      </c>
      <c r="D283" s="2">
        <v>6</v>
      </c>
      <c r="E283" s="3" t="s">
        <v>118</v>
      </c>
      <c r="F283" s="2">
        <v>10</v>
      </c>
      <c r="G283" s="2">
        <v>55</v>
      </c>
      <c r="H283" s="2">
        <v>26</v>
      </c>
      <c r="I283" s="2">
        <v>5</v>
      </c>
      <c r="J283" s="2" t="b">
        <v>0</v>
      </c>
      <c r="K283" s="2" t="b">
        <v>0</v>
      </c>
      <c r="L283" s="2" t="b">
        <v>0</v>
      </c>
      <c r="M283" s="2">
        <v>0</v>
      </c>
      <c r="N283" s="2">
        <v>1975</v>
      </c>
      <c r="O283" s="2">
        <v>480</v>
      </c>
      <c r="P283" s="2">
        <v>0</v>
      </c>
      <c r="Q283" s="4" t="b">
        <v>0</v>
      </c>
      <c r="R283" s="2">
        <v>37</v>
      </c>
      <c r="S283" s="2">
        <v>29</v>
      </c>
    </row>
    <row r="284" spans="1:19" ht="26.25">
      <c r="A284" s="2">
        <v>356</v>
      </c>
      <c r="B284" s="3" t="s">
        <v>36</v>
      </c>
      <c r="C284" s="3" t="s">
        <v>37</v>
      </c>
      <c r="D284" s="2">
        <v>5</v>
      </c>
      <c r="E284" s="3" t="s">
        <v>119</v>
      </c>
      <c r="F284" s="2">
        <v>9</v>
      </c>
      <c r="G284" s="2">
        <v>21</v>
      </c>
      <c r="H284" s="2">
        <v>15</v>
      </c>
      <c r="I284" s="2">
        <v>2</v>
      </c>
      <c r="J284" s="2" t="b">
        <v>0</v>
      </c>
      <c r="K284" s="2" t="b">
        <v>0</v>
      </c>
      <c r="L284" s="2" t="b">
        <v>0</v>
      </c>
      <c r="M284" s="2">
        <v>0</v>
      </c>
      <c r="N284" s="2">
        <v>1010</v>
      </c>
      <c r="O284" s="2">
        <v>115</v>
      </c>
      <c r="P284" s="2">
        <v>0</v>
      </c>
      <c r="Q284" s="4" t="b">
        <v>0</v>
      </c>
      <c r="R284" s="2">
        <v>16</v>
      </c>
      <c r="S284" s="2">
        <v>30</v>
      </c>
    </row>
    <row r="285" spans="1:19" ht="26.25">
      <c r="A285" s="2">
        <v>357</v>
      </c>
      <c r="B285" s="3" t="s">
        <v>88</v>
      </c>
      <c r="C285" s="3" t="s">
        <v>58</v>
      </c>
      <c r="D285" s="2">
        <v>6</v>
      </c>
      <c r="E285" s="3" t="s">
        <v>120</v>
      </c>
      <c r="F285" s="2">
        <v>10</v>
      </c>
      <c r="G285" s="2">
        <v>9</v>
      </c>
      <c r="H285" s="2">
        <v>0</v>
      </c>
      <c r="I285" s="2">
        <v>1</v>
      </c>
      <c r="J285" s="2" t="b">
        <v>0</v>
      </c>
      <c r="K285" s="2" t="b">
        <v>0</v>
      </c>
      <c r="L285" s="2" t="b">
        <v>0</v>
      </c>
      <c r="M285" s="2">
        <v>0</v>
      </c>
      <c r="N285" s="2">
        <v>115</v>
      </c>
      <c r="O285" s="2">
        <v>1010</v>
      </c>
      <c r="P285" s="2">
        <v>895</v>
      </c>
      <c r="Q285" s="4" t="b">
        <v>0</v>
      </c>
      <c r="R285" s="2">
        <v>34</v>
      </c>
      <c r="S285" s="2">
        <v>30</v>
      </c>
    </row>
    <row r="286" spans="1:19" ht="39">
      <c r="A286" s="2">
        <v>358</v>
      </c>
      <c r="B286" s="3" t="s">
        <v>80</v>
      </c>
      <c r="C286" s="3" t="s">
        <v>81</v>
      </c>
      <c r="D286" s="2">
        <v>6</v>
      </c>
      <c r="E286" s="3" t="s">
        <v>117</v>
      </c>
      <c r="F286" s="2">
        <v>10</v>
      </c>
      <c r="G286" s="2">
        <v>26</v>
      </c>
      <c r="H286" s="2">
        <v>22</v>
      </c>
      <c r="I286" s="2">
        <v>11</v>
      </c>
      <c r="J286" s="2" t="b">
        <v>0</v>
      </c>
      <c r="K286" s="2" t="b">
        <v>0</v>
      </c>
      <c r="L286" s="2" t="b">
        <v>0</v>
      </c>
      <c r="M286" s="2">
        <v>0</v>
      </c>
      <c r="N286" s="2">
        <v>1635</v>
      </c>
      <c r="O286" s="2">
        <v>725</v>
      </c>
      <c r="P286" s="2">
        <v>0</v>
      </c>
      <c r="Q286" s="4" t="b">
        <v>0</v>
      </c>
      <c r="R286" s="2">
        <v>36</v>
      </c>
      <c r="S286" s="2">
        <v>31</v>
      </c>
    </row>
    <row r="287" spans="1:19" ht="39">
      <c r="A287" s="2">
        <v>359</v>
      </c>
      <c r="B287" s="3" t="s">
        <v>72</v>
      </c>
      <c r="C287" s="3" t="s">
        <v>73</v>
      </c>
      <c r="D287" s="2">
        <v>6</v>
      </c>
      <c r="E287" s="3" t="s">
        <v>121</v>
      </c>
      <c r="F287" s="2">
        <v>10</v>
      </c>
      <c r="G287" s="2">
        <v>30</v>
      </c>
      <c r="H287" s="2">
        <v>7</v>
      </c>
      <c r="I287" s="2">
        <v>3</v>
      </c>
      <c r="J287" s="2" t="b">
        <v>0</v>
      </c>
      <c r="K287" s="2" t="b">
        <v>0</v>
      </c>
      <c r="L287" s="2" t="b">
        <v>0</v>
      </c>
      <c r="M287" s="2">
        <v>0</v>
      </c>
      <c r="N287" s="2">
        <v>725</v>
      </c>
      <c r="O287" s="2">
        <v>1635</v>
      </c>
      <c r="P287" s="2">
        <v>910</v>
      </c>
      <c r="Q287" s="4" t="b">
        <v>0</v>
      </c>
      <c r="R287" s="2">
        <v>18</v>
      </c>
      <c r="S287" s="2">
        <v>31</v>
      </c>
    </row>
    <row r="288" spans="1:19" ht="39">
      <c r="A288" s="2">
        <v>361</v>
      </c>
      <c r="B288" s="3" t="s">
        <v>83</v>
      </c>
      <c r="C288" s="3" t="s">
        <v>77</v>
      </c>
      <c r="D288" s="2">
        <v>5</v>
      </c>
      <c r="E288" s="3" t="s">
        <v>21</v>
      </c>
      <c r="F288" s="2">
        <v>9</v>
      </c>
      <c r="G288" s="2">
        <v>18</v>
      </c>
      <c r="H288" s="2">
        <v>11</v>
      </c>
      <c r="I288" s="2">
        <v>3</v>
      </c>
      <c r="J288" s="2" t="b">
        <v>0</v>
      </c>
      <c r="K288" s="2" t="b">
        <v>0</v>
      </c>
      <c r="L288" s="2" t="b">
        <v>0</v>
      </c>
      <c r="M288" s="2">
        <v>0</v>
      </c>
      <c r="N288" s="2">
        <v>805</v>
      </c>
      <c r="O288" s="2">
        <v>1642</v>
      </c>
      <c r="P288" s="2">
        <v>1642</v>
      </c>
      <c r="Q288" s="4" t="b">
        <v>0</v>
      </c>
      <c r="R288" s="2">
        <v>21</v>
      </c>
      <c r="S288" s="2">
        <v>21</v>
      </c>
    </row>
    <row r="289" spans="1:19" ht="26.25">
      <c r="A289" s="2">
        <v>362</v>
      </c>
      <c r="B289" s="3" t="s">
        <v>48</v>
      </c>
      <c r="C289" s="3" t="s">
        <v>49</v>
      </c>
      <c r="D289" s="2">
        <v>4</v>
      </c>
      <c r="E289" s="3" t="s">
        <v>21</v>
      </c>
      <c r="F289" s="2">
        <v>8</v>
      </c>
      <c r="G289" s="2">
        <v>5</v>
      </c>
      <c r="H289" s="2">
        <v>0</v>
      </c>
      <c r="I289" s="2">
        <v>0</v>
      </c>
      <c r="J289" s="2" t="b">
        <v>0</v>
      </c>
      <c r="K289" s="2" t="b">
        <v>0</v>
      </c>
      <c r="L289" s="2" t="b">
        <v>0</v>
      </c>
      <c r="M289" s="2">
        <v>0</v>
      </c>
      <c r="N289" s="2">
        <v>50</v>
      </c>
      <c r="O289" s="2">
        <v>1460</v>
      </c>
      <c r="P289" s="2">
        <v>1460</v>
      </c>
      <c r="Q289" s="4" t="b">
        <v>0</v>
      </c>
      <c r="R289" s="2">
        <v>20</v>
      </c>
      <c r="S289" s="2">
        <v>21</v>
      </c>
    </row>
    <row r="290" spans="1:19" ht="39">
      <c r="A290" s="2">
        <v>363</v>
      </c>
      <c r="B290" s="3" t="s">
        <v>52</v>
      </c>
      <c r="C290" s="3" t="s">
        <v>53</v>
      </c>
      <c r="D290" s="2">
        <v>4</v>
      </c>
      <c r="E290" s="3" t="s">
        <v>21</v>
      </c>
      <c r="F290" s="2">
        <v>8</v>
      </c>
      <c r="G290" s="2">
        <v>18</v>
      </c>
      <c r="H290" s="2">
        <v>33</v>
      </c>
      <c r="I290" s="2">
        <v>8</v>
      </c>
      <c r="J290" s="2" t="b">
        <v>0</v>
      </c>
      <c r="K290" s="2" t="b">
        <v>0</v>
      </c>
      <c r="L290" s="2" t="b">
        <v>0</v>
      </c>
      <c r="M290" s="2">
        <v>0</v>
      </c>
      <c r="N290" s="2">
        <v>2030</v>
      </c>
      <c r="O290" s="2">
        <v>1460</v>
      </c>
      <c r="P290" s="2">
        <v>1460</v>
      </c>
      <c r="Q290" s="4" t="b">
        <v>0</v>
      </c>
      <c r="R290" s="2">
        <v>38</v>
      </c>
      <c r="S290" s="2">
        <v>21</v>
      </c>
    </row>
    <row r="291" spans="1:19" ht="26.25">
      <c r="A291" s="2">
        <v>364</v>
      </c>
      <c r="B291" s="3" t="s">
        <v>42</v>
      </c>
      <c r="C291" s="3" t="s">
        <v>43</v>
      </c>
      <c r="D291" s="2">
        <v>6</v>
      </c>
      <c r="E291" s="3" t="s">
        <v>21</v>
      </c>
      <c r="F291" s="2">
        <v>10</v>
      </c>
      <c r="G291" s="2">
        <v>34</v>
      </c>
      <c r="H291" s="2">
        <v>1</v>
      </c>
      <c r="I291" s="2">
        <v>1</v>
      </c>
      <c r="J291" s="2" t="b">
        <v>0</v>
      </c>
      <c r="K291" s="2" t="b">
        <v>0</v>
      </c>
      <c r="L291" s="2" t="b">
        <v>0</v>
      </c>
      <c r="M291" s="2">
        <v>0</v>
      </c>
      <c r="N291" s="2">
        <v>415</v>
      </c>
      <c r="O291" s="2">
        <v>1825</v>
      </c>
      <c r="P291" s="2">
        <v>1825</v>
      </c>
      <c r="Q291" s="4" t="b">
        <v>0</v>
      </c>
      <c r="R291" s="2">
        <v>37</v>
      </c>
      <c r="S291" s="2">
        <v>21</v>
      </c>
    </row>
    <row r="292" spans="1:19" ht="39">
      <c r="A292" s="2">
        <v>365</v>
      </c>
      <c r="B292" s="3" t="s">
        <v>86</v>
      </c>
      <c r="C292" s="3" t="s">
        <v>77</v>
      </c>
      <c r="D292" s="2">
        <v>5</v>
      </c>
      <c r="E292" s="3" t="s">
        <v>21</v>
      </c>
      <c r="F292" s="2">
        <v>9</v>
      </c>
      <c r="G292" s="2">
        <v>4</v>
      </c>
      <c r="H292" s="2">
        <v>0</v>
      </c>
      <c r="I292" s="2">
        <v>0</v>
      </c>
      <c r="J292" s="2" t="b">
        <v>0</v>
      </c>
      <c r="K292" s="2" t="b">
        <v>0</v>
      </c>
      <c r="L292" s="2" t="b">
        <v>0</v>
      </c>
      <c r="M292" s="2">
        <v>0</v>
      </c>
      <c r="N292" s="2">
        <v>40</v>
      </c>
      <c r="O292" s="2">
        <v>1642</v>
      </c>
      <c r="P292" s="2">
        <v>1642</v>
      </c>
      <c r="Q292" s="4" t="b">
        <v>0</v>
      </c>
      <c r="R292" s="2">
        <v>28</v>
      </c>
      <c r="S292" s="2">
        <v>21</v>
      </c>
    </row>
    <row r="293" spans="1:19" ht="26.25">
      <c r="A293" s="2">
        <v>366</v>
      </c>
      <c r="B293" s="3" t="s">
        <v>56</v>
      </c>
      <c r="C293" s="3" t="s">
        <v>45</v>
      </c>
      <c r="D293" s="2">
        <v>5</v>
      </c>
      <c r="E293" s="3" t="s">
        <v>21</v>
      </c>
      <c r="F293" s="2">
        <v>9</v>
      </c>
      <c r="G293" s="2">
        <v>63</v>
      </c>
      <c r="H293" s="2">
        <v>13</v>
      </c>
      <c r="I293" s="2">
        <v>11</v>
      </c>
      <c r="J293" s="2" t="b">
        <v>0</v>
      </c>
      <c r="K293" s="2" t="b">
        <v>0</v>
      </c>
      <c r="L293" s="2" t="b">
        <v>0</v>
      </c>
      <c r="M293" s="2">
        <v>0</v>
      </c>
      <c r="N293" s="2">
        <v>1555</v>
      </c>
      <c r="O293" s="2">
        <v>1642</v>
      </c>
      <c r="P293" s="2">
        <v>1642</v>
      </c>
      <c r="Q293" s="4" t="b">
        <v>0</v>
      </c>
      <c r="R293" s="2">
        <v>27</v>
      </c>
      <c r="S293" s="2">
        <v>21</v>
      </c>
    </row>
    <row r="294" spans="1:19" ht="26.25">
      <c r="A294" s="2">
        <v>367</v>
      </c>
      <c r="B294" s="3" t="s">
        <v>82</v>
      </c>
      <c r="C294" s="3" t="s">
        <v>58</v>
      </c>
      <c r="D294" s="2">
        <v>6</v>
      </c>
      <c r="E294" s="3" t="s">
        <v>21</v>
      </c>
      <c r="F294" s="2">
        <v>10</v>
      </c>
      <c r="G294" s="2">
        <v>55</v>
      </c>
      <c r="H294" s="2">
        <v>21</v>
      </c>
      <c r="I294" s="2">
        <v>8</v>
      </c>
      <c r="J294" s="2" t="b">
        <v>0</v>
      </c>
      <c r="K294" s="2" t="b">
        <v>0</v>
      </c>
      <c r="L294" s="2" t="b">
        <v>0</v>
      </c>
      <c r="M294" s="2">
        <v>0</v>
      </c>
      <c r="N294" s="2">
        <v>1800</v>
      </c>
      <c r="O294" s="2">
        <v>1825</v>
      </c>
      <c r="P294" s="2">
        <v>1825</v>
      </c>
      <c r="Q294" s="4" t="b">
        <v>0</v>
      </c>
      <c r="R294" s="2">
        <v>33</v>
      </c>
      <c r="S294" s="2">
        <v>21</v>
      </c>
    </row>
    <row r="295" spans="1:19" ht="26.25">
      <c r="A295" s="2">
        <v>368</v>
      </c>
      <c r="B295" s="3" t="s">
        <v>88</v>
      </c>
      <c r="C295" s="3" t="s">
        <v>58</v>
      </c>
      <c r="D295" s="2">
        <v>6</v>
      </c>
      <c r="E295" s="3" t="s">
        <v>21</v>
      </c>
      <c r="F295" s="2">
        <v>10</v>
      </c>
      <c r="G295" s="2">
        <v>26</v>
      </c>
      <c r="H295" s="2">
        <v>19</v>
      </c>
      <c r="I295" s="2">
        <v>5</v>
      </c>
      <c r="J295" s="2" t="b">
        <v>0</v>
      </c>
      <c r="K295" s="2" t="b">
        <v>0</v>
      </c>
      <c r="L295" s="2" t="b">
        <v>0</v>
      </c>
      <c r="M295" s="2">
        <v>0</v>
      </c>
      <c r="N295" s="2">
        <v>1335</v>
      </c>
      <c r="O295" s="2">
        <v>1825</v>
      </c>
      <c r="P295" s="2">
        <v>1825</v>
      </c>
      <c r="Q295" s="4" t="b">
        <v>0</v>
      </c>
      <c r="R295" s="2">
        <v>34</v>
      </c>
      <c r="S295" s="2">
        <v>21</v>
      </c>
    </row>
    <row r="296" spans="1:19" ht="39">
      <c r="A296" s="2">
        <v>369</v>
      </c>
      <c r="B296" s="3" t="s">
        <v>59</v>
      </c>
      <c r="C296" s="3" t="s">
        <v>60</v>
      </c>
      <c r="D296" s="2">
        <v>5</v>
      </c>
      <c r="E296" s="3" t="s">
        <v>24</v>
      </c>
      <c r="F296" s="2">
        <v>9</v>
      </c>
      <c r="G296" s="2">
        <v>15</v>
      </c>
      <c r="H296" s="2">
        <v>6</v>
      </c>
      <c r="I296" s="2">
        <v>4</v>
      </c>
      <c r="J296" s="2" t="b">
        <v>1</v>
      </c>
      <c r="K296" s="2" t="b">
        <v>0</v>
      </c>
      <c r="L296" s="2" t="b">
        <v>0</v>
      </c>
      <c r="M296" s="2">
        <v>0</v>
      </c>
      <c r="N296" s="2">
        <v>1450</v>
      </c>
      <c r="O296" s="2">
        <v>446</v>
      </c>
      <c r="P296" s="2">
        <v>446</v>
      </c>
      <c r="Q296" s="4" t="b">
        <v>0</v>
      </c>
      <c r="R296" s="2">
        <v>39</v>
      </c>
      <c r="S296" s="2">
        <v>21</v>
      </c>
    </row>
    <row r="297" spans="1:19" ht="26.25">
      <c r="A297" s="2">
        <v>370</v>
      </c>
      <c r="B297" s="3" t="s">
        <v>67</v>
      </c>
      <c r="C297" s="3" t="s">
        <v>68</v>
      </c>
      <c r="D297" s="2">
        <v>4</v>
      </c>
      <c r="E297" s="3" t="s">
        <v>24</v>
      </c>
      <c r="F297" s="2">
        <v>8</v>
      </c>
      <c r="G297" s="2">
        <v>5</v>
      </c>
      <c r="H297" s="2">
        <v>4</v>
      </c>
      <c r="I297" s="2">
        <v>2</v>
      </c>
      <c r="J297" s="2" t="b">
        <v>0</v>
      </c>
      <c r="K297" s="2" t="b">
        <v>0</v>
      </c>
      <c r="L297" s="2" t="b">
        <v>0</v>
      </c>
      <c r="M297" s="2">
        <v>100</v>
      </c>
      <c r="N297" s="2">
        <v>300</v>
      </c>
      <c r="O297" s="2">
        <v>793</v>
      </c>
      <c r="P297" s="2">
        <v>793</v>
      </c>
      <c r="Q297" s="4" t="b">
        <v>0</v>
      </c>
      <c r="R297" s="2">
        <v>41</v>
      </c>
      <c r="S297" s="2">
        <v>21</v>
      </c>
    </row>
    <row r="298" spans="1:19" ht="26.25">
      <c r="A298" s="2">
        <v>371</v>
      </c>
      <c r="B298" s="3" t="s">
        <v>65</v>
      </c>
      <c r="C298" s="3" t="s">
        <v>66</v>
      </c>
      <c r="D298" s="2">
        <v>6</v>
      </c>
      <c r="E298" s="3" t="s">
        <v>24</v>
      </c>
      <c r="F298" s="2">
        <v>10</v>
      </c>
      <c r="G298" s="2">
        <v>124</v>
      </c>
      <c r="H298" s="2">
        <v>29</v>
      </c>
      <c r="I298" s="2">
        <v>14</v>
      </c>
      <c r="J298" s="2" t="b">
        <v>0</v>
      </c>
      <c r="K298" s="2" t="b">
        <v>1</v>
      </c>
      <c r="L298" s="2" t="b">
        <v>0</v>
      </c>
      <c r="M298" s="2">
        <v>0</v>
      </c>
      <c r="N298" s="2">
        <v>4040</v>
      </c>
      <c r="O298" s="2">
        <v>991</v>
      </c>
      <c r="P298" s="2">
        <v>991</v>
      </c>
      <c r="Q298" s="4" t="b">
        <v>0</v>
      </c>
      <c r="R298" s="2">
        <v>12</v>
      </c>
      <c r="S298" s="2">
        <v>21</v>
      </c>
    </row>
    <row r="299" spans="1:19" ht="26.25">
      <c r="A299" s="2">
        <v>372</v>
      </c>
      <c r="B299" s="3" t="s">
        <v>71</v>
      </c>
      <c r="C299" s="3" t="s">
        <v>68</v>
      </c>
      <c r="D299" s="2">
        <v>4</v>
      </c>
      <c r="E299" s="3" t="s">
        <v>24</v>
      </c>
      <c r="F299" s="2">
        <v>8</v>
      </c>
      <c r="G299" s="2">
        <v>7</v>
      </c>
      <c r="H299" s="2">
        <v>5</v>
      </c>
      <c r="I299" s="2">
        <v>2</v>
      </c>
      <c r="J299" s="2" t="b">
        <v>0</v>
      </c>
      <c r="K299" s="2" t="b">
        <v>0</v>
      </c>
      <c r="L299" s="2" t="b">
        <v>0</v>
      </c>
      <c r="M299" s="2">
        <v>0</v>
      </c>
      <c r="N299" s="2">
        <v>370</v>
      </c>
      <c r="O299" s="2">
        <v>793</v>
      </c>
      <c r="P299" s="2">
        <v>793</v>
      </c>
      <c r="Q299" s="4" t="b">
        <v>0</v>
      </c>
      <c r="R299" s="2">
        <v>42</v>
      </c>
      <c r="S299" s="2">
        <v>21</v>
      </c>
    </row>
    <row r="300" spans="1:19" ht="26.25">
      <c r="A300" s="2">
        <v>373</v>
      </c>
      <c r="B300" s="3" t="s">
        <v>74</v>
      </c>
      <c r="C300" s="3" t="s">
        <v>75</v>
      </c>
      <c r="D300" s="2">
        <v>5</v>
      </c>
      <c r="E300" s="3" t="s">
        <v>24</v>
      </c>
      <c r="F300" s="2">
        <v>9</v>
      </c>
      <c r="G300" s="2">
        <v>66</v>
      </c>
      <c r="H300" s="2">
        <v>14</v>
      </c>
      <c r="I300" s="2">
        <v>12</v>
      </c>
      <c r="J300" s="2" t="b">
        <v>0</v>
      </c>
      <c r="K300" s="2" t="b">
        <v>0</v>
      </c>
      <c r="L300" s="2" t="b">
        <v>0</v>
      </c>
      <c r="M300" s="2">
        <v>0</v>
      </c>
      <c r="N300" s="2">
        <v>1660</v>
      </c>
      <c r="O300" s="2">
        <v>892</v>
      </c>
      <c r="P300" s="2">
        <v>892</v>
      </c>
      <c r="Q300" s="4" t="b">
        <v>0</v>
      </c>
      <c r="R300" s="2">
        <v>19</v>
      </c>
      <c r="S300" s="2">
        <v>21</v>
      </c>
    </row>
    <row r="301" spans="1:19" ht="39">
      <c r="A301" s="2">
        <v>374</v>
      </c>
      <c r="B301" s="3" t="s">
        <v>72</v>
      </c>
      <c r="C301" s="3" t="s">
        <v>73</v>
      </c>
      <c r="D301" s="2">
        <v>6</v>
      </c>
      <c r="E301" s="3" t="s">
        <v>24</v>
      </c>
      <c r="F301" s="2">
        <v>10</v>
      </c>
      <c r="G301" s="2">
        <v>97</v>
      </c>
      <c r="H301" s="2">
        <v>15</v>
      </c>
      <c r="I301" s="2">
        <v>5</v>
      </c>
      <c r="J301" s="2" t="b">
        <v>0</v>
      </c>
      <c r="K301" s="2" t="b">
        <v>0</v>
      </c>
      <c r="L301" s="2" t="b">
        <v>0</v>
      </c>
      <c r="M301" s="2">
        <v>0</v>
      </c>
      <c r="N301" s="2">
        <v>1845</v>
      </c>
      <c r="O301" s="2">
        <v>991</v>
      </c>
      <c r="P301" s="2">
        <v>991</v>
      </c>
      <c r="Q301" s="4" t="b">
        <v>0</v>
      </c>
      <c r="R301" s="2">
        <v>18</v>
      </c>
      <c r="S301" s="2">
        <v>21</v>
      </c>
    </row>
    <row r="302" spans="1:19" ht="26.25">
      <c r="A302" s="2">
        <v>375</v>
      </c>
      <c r="B302" s="3" t="s">
        <v>89</v>
      </c>
      <c r="C302" s="3" t="s">
        <v>90</v>
      </c>
      <c r="D302" s="2">
        <v>5</v>
      </c>
      <c r="E302" s="3" t="s">
        <v>24</v>
      </c>
      <c r="F302" s="2">
        <v>9</v>
      </c>
      <c r="G302" s="2">
        <v>43</v>
      </c>
      <c r="H302" s="2">
        <v>14</v>
      </c>
      <c r="I302" s="2">
        <v>9</v>
      </c>
      <c r="J302" s="2" t="b">
        <v>0</v>
      </c>
      <c r="K302" s="2" t="b">
        <v>0</v>
      </c>
      <c r="L302" s="2" t="b">
        <v>0</v>
      </c>
      <c r="M302" s="2">
        <v>0</v>
      </c>
      <c r="N302" s="2">
        <v>1355</v>
      </c>
      <c r="O302" s="2">
        <v>892</v>
      </c>
      <c r="P302" s="2">
        <v>892</v>
      </c>
      <c r="Q302" s="4" t="b">
        <v>0</v>
      </c>
      <c r="R302" s="2">
        <v>13</v>
      </c>
      <c r="S302" s="2">
        <v>21</v>
      </c>
    </row>
    <row r="303" spans="1:19" ht="26.25">
      <c r="A303" s="2">
        <v>376</v>
      </c>
      <c r="B303" s="3" t="s">
        <v>69</v>
      </c>
      <c r="C303" s="3" t="s">
        <v>70</v>
      </c>
      <c r="D303" s="2">
        <v>4</v>
      </c>
      <c r="E303" s="3" t="s">
        <v>24</v>
      </c>
      <c r="F303" s="2">
        <v>8</v>
      </c>
      <c r="G303" s="2">
        <v>6</v>
      </c>
      <c r="H303" s="2">
        <v>8</v>
      </c>
      <c r="I303" s="2">
        <v>0</v>
      </c>
      <c r="J303" s="2" t="b">
        <v>1</v>
      </c>
      <c r="K303" s="2" t="b">
        <v>0</v>
      </c>
      <c r="L303" s="2" t="b">
        <v>0</v>
      </c>
      <c r="M303" s="2">
        <v>0</v>
      </c>
      <c r="N303" s="2">
        <v>1260</v>
      </c>
      <c r="O303" s="2">
        <v>396</v>
      </c>
      <c r="P303" s="2">
        <v>396</v>
      </c>
      <c r="Q303" s="4" t="b">
        <v>0</v>
      </c>
      <c r="R303" s="2">
        <v>51</v>
      </c>
      <c r="S303" s="2">
        <v>21</v>
      </c>
    </row>
    <row r="304" spans="1:19" ht="26.25">
      <c r="A304" s="2">
        <v>377</v>
      </c>
      <c r="B304" s="3" t="s">
        <v>61</v>
      </c>
      <c r="C304" s="3" t="s">
        <v>62</v>
      </c>
      <c r="D304" s="2">
        <v>6</v>
      </c>
      <c r="E304" s="3" t="s">
        <v>24</v>
      </c>
      <c r="F304" s="2">
        <v>10</v>
      </c>
      <c r="G304" s="2">
        <v>64</v>
      </c>
      <c r="H304" s="2">
        <v>8</v>
      </c>
      <c r="I304" s="2">
        <v>0</v>
      </c>
      <c r="J304" s="2" t="b">
        <v>0</v>
      </c>
      <c r="K304" s="2" t="b">
        <v>0</v>
      </c>
      <c r="L304" s="2" t="b">
        <v>0</v>
      </c>
      <c r="M304" s="2">
        <v>0</v>
      </c>
      <c r="N304" s="2">
        <v>1040</v>
      </c>
      <c r="O304" s="2">
        <v>991</v>
      </c>
      <c r="P304" s="2">
        <v>991</v>
      </c>
      <c r="Q304" s="4" t="b">
        <v>0</v>
      </c>
      <c r="R304" s="2">
        <v>43</v>
      </c>
      <c r="S304" s="2">
        <v>21</v>
      </c>
    </row>
    <row r="305" spans="1:19" ht="39">
      <c r="A305" s="2">
        <v>378</v>
      </c>
      <c r="B305" s="3" t="s">
        <v>34</v>
      </c>
      <c r="C305" s="3" t="s">
        <v>35</v>
      </c>
      <c r="D305" s="2">
        <v>6</v>
      </c>
      <c r="E305" s="3" t="s">
        <v>24</v>
      </c>
      <c r="F305" s="2">
        <v>10</v>
      </c>
      <c r="G305" s="2">
        <v>20</v>
      </c>
      <c r="H305" s="2">
        <v>2</v>
      </c>
      <c r="I305" s="2">
        <v>0</v>
      </c>
      <c r="J305" s="2" t="b">
        <v>1</v>
      </c>
      <c r="K305" s="2" t="b">
        <v>0</v>
      </c>
      <c r="L305" s="2" t="b">
        <v>0</v>
      </c>
      <c r="M305" s="2">
        <v>0</v>
      </c>
      <c r="N305" s="2">
        <v>1300</v>
      </c>
      <c r="O305" s="2">
        <v>932</v>
      </c>
      <c r="P305" s="2">
        <v>932</v>
      </c>
      <c r="Q305" s="4" t="b">
        <v>0</v>
      </c>
      <c r="R305" s="2">
        <v>44</v>
      </c>
      <c r="S305" s="2">
        <v>22</v>
      </c>
    </row>
    <row r="306" spans="1:19" ht="39">
      <c r="A306" s="2">
        <v>379</v>
      </c>
      <c r="B306" s="3" t="s">
        <v>22</v>
      </c>
      <c r="C306" s="3" t="s">
        <v>23</v>
      </c>
      <c r="D306" s="2">
        <v>6</v>
      </c>
      <c r="E306" s="3" t="s">
        <v>24</v>
      </c>
      <c r="F306" s="2">
        <v>10</v>
      </c>
      <c r="G306" s="2">
        <v>35</v>
      </c>
      <c r="H306" s="2">
        <v>20</v>
      </c>
      <c r="I306" s="2">
        <v>6</v>
      </c>
      <c r="J306" s="2" t="b">
        <v>0</v>
      </c>
      <c r="K306" s="2" t="b">
        <v>0</v>
      </c>
      <c r="L306" s="2" t="b">
        <v>0</v>
      </c>
      <c r="M306" s="2">
        <v>0</v>
      </c>
      <c r="N306" s="2">
        <v>1500</v>
      </c>
      <c r="O306" s="2">
        <v>1864</v>
      </c>
      <c r="P306" s="2">
        <v>1864</v>
      </c>
      <c r="Q306" s="4" t="b">
        <v>0</v>
      </c>
      <c r="R306" s="2">
        <v>52</v>
      </c>
      <c r="S306" s="2">
        <v>22</v>
      </c>
    </row>
    <row r="307" spans="1:19" ht="26.25">
      <c r="A307" s="2">
        <v>380</v>
      </c>
      <c r="B307" s="3" t="s">
        <v>26</v>
      </c>
      <c r="C307" s="3" t="s">
        <v>27</v>
      </c>
      <c r="D307" s="2">
        <v>3</v>
      </c>
      <c r="E307" s="3" t="s">
        <v>24</v>
      </c>
      <c r="F307" s="2">
        <v>7</v>
      </c>
      <c r="G307" s="2">
        <v>0</v>
      </c>
      <c r="H307" s="2">
        <v>0</v>
      </c>
      <c r="I307" s="2">
        <v>0</v>
      </c>
      <c r="J307" s="2" t="b">
        <v>0</v>
      </c>
      <c r="K307" s="2" t="b">
        <v>0</v>
      </c>
      <c r="L307" s="2" t="b">
        <v>0</v>
      </c>
      <c r="M307" s="2">
        <v>0</v>
      </c>
      <c r="N307" s="2">
        <v>0</v>
      </c>
      <c r="O307" s="2">
        <v>1305</v>
      </c>
      <c r="P307" s="2">
        <v>1305</v>
      </c>
      <c r="Q307" s="4" t="b">
        <v>0</v>
      </c>
      <c r="R307" s="2">
        <v>46</v>
      </c>
      <c r="S307" s="2">
        <v>22</v>
      </c>
    </row>
    <row r="308" spans="1:19" ht="39">
      <c r="A308" s="2">
        <v>381</v>
      </c>
      <c r="B308" s="3" t="s">
        <v>93</v>
      </c>
      <c r="C308" s="3" t="s">
        <v>94</v>
      </c>
      <c r="D308" s="2">
        <v>4</v>
      </c>
      <c r="E308" s="3" t="s">
        <v>24</v>
      </c>
      <c r="F308" s="2">
        <v>8</v>
      </c>
      <c r="G308" s="2">
        <v>23</v>
      </c>
      <c r="H308" s="2">
        <v>16</v>
      </c>
      <c r="I308" s="2">
        <v>5</v>
      </c>
      <c r="J308" s="2" t="b">
        <v>0</v>
      </c>
      <c r="K308" s="2" t="b">
        <v>1</v>
      </c>
      <c r="L308" s="2" t="b">
        <v>0</v>
      </c>
      <c r="M308" s="2">
        <v>0</v>
      </c>
      <c r="N308" s="2">
        <v>1955</v>
      </c>
      <c r="O308" s="2">
        <v>1491</v>
      </c>
      <c r="P308" s="2">
        <v>1491</v>
      </c>
      <c r="Q308" s="4" t="b">
        <v>0</v>
      </c>
      <c r="R308" s="2">
        <v>40</v>
      </c>
      <c r="S308" s="2">
        <v>22</v>
      </c>
    </row>
    <row r="309" spans="1:19" ht="39">
      <c r="A309" s="2">
        <v>382</v>
      </c>
      <c r="B309" s="3" t="s">
        <v>30</v>
      </c>
      <c r="C309" s="3" t="s">
        <v>31</v>
      </c>
      <c r="D309" s="2">
        <v>6</v>
      </c>
      <c r="E309" s="3" t="s">
        <v>24</v>
      </c>
      <c r="F309" s="2">
        <v>10</v>
      </c>
      <c r="G309" s="2">
        <v>29</v>
      </c>
      <c r="H309" s="2">
        <v>6</v>
      </c>
      <c r="I309" s="2">
        <v>0</v>
      </c>
      <c r="J309" s="2" t="b">
        <v>0</v>
      </c>
      <c r="K309" s="2" t="b">
        <v>0</v>
      </c>
      <c r="L309" s="2" t="b">
        <v>0</v>
      </c>
      <c r="M309" s="2">
        <v>0</v>
      </c>
      <c r="N309" s="2">
        <v>590</v>
      </c>
      <c r="O309" s="2">
        <v>1864</v>
      </c>
      <c r="P309" s="2">
        <v>1864</v>
      </c>
      <c r="Q309" s="4" t="b">
        <v>0</v>
      </c>
      <c r="R309" s="2">
        <v>45</v>
      </c>
      <c r="S309" s="2">
        <v>22</v>
      </c>
    </row>
    <row r="310" spans="1:19" ht="39">
      <c r="A310" s="2">
        <v>383</v>
      </c>
      <c r="B310" s="3" t="s">
        <v>25</v>
      </c>
      <c r="C310" s="3" t="s">
        <v>23</v>
      </c>
      <c r="D310" s="2">
        <v>6</v>
      </c>
      <c r="E310" s="3" t="s">
        <v>24</v>
      </c>
      <c r="F310" s="2">
        <v>10</v>
      </c>
      <c r="G310" s="2">
        <v>49</v>
      </c>
      <c r="H310" s="2">
        <v>18</v>
      </c>
      <c r="I310" s="2">
        <v>8</v>
      </c>
      <c r="J310" s="2" t="b">
        <v>0</v>
      </c>
      <c r="K310" s="2" t="b">
        <v>0</v>
      </c>
      <c r="L310" s="2" t="b">
        <v>0</v>
      </c>
      <c r="M310" s="2">
        <v>0</v>
      </c>
      <c r="N310" s="2">
        <v>1590</v>
      </c>
      <c r="O310" s="2">
        <v>1864</v>
      </c>
      <c r="P310" s="2">
        <v>1864</v>
      </c>
      <c r="Q310" s="4" t="b">
        <v>0</v>
      </c>
      <c r="R310" s="2">
        <v>11</v>
      </c>
      <c r="S310" s="2">
        <v>22</v>
      </c>
    </row>
    <row r="311" spans="1:19" ht="26.25">
      <c r="A311" s="2">
        <v>384</v>
      </c>
      <c r="B311" s="3" t="s">
        <v>36</v>
      </c>
      <c r="C311" s="3" t="s">
        <v>37</v>
      </c>
      <c r="D311" s="2">
        <v>5</v>
      </c>
      <c r="E311" s="3" t="s">
        <v>24</v>
      </c>
      <c r="F311" s="2">
        <v>9</v>
      </c>
      <c r="G311" s="2">
        <v>37</v>
      </c>
      <c r="H311" s="2">
        <v>8</v>
      </c>
      <c r="I311" s="2">
        <v>4</v>
      </c>
      <c r="J311" s="2" t="b">
        <v>0</v>
      </c>
      <c r="K311" s="2" t="b">
        <v>0</v>
      </c>
      <c r="L311" s="2" t="b">
        <v>0</v>
      </c>
      <c r="M311" s="2">
        <v>0</v>
      </c>
      <c r="N311" s="2">
        <v>870</v>
      </c>
      <c r="O311" s="2">
        <v>1678</v>
      </c>
      <c r="P311" s="2">
        <v>1678</v>
      </c>
      <c r="Q311" s="4" t="b">
        <v>0</v>
      </c>
      <c r="R311" s="2">
        <v>16</v>
      </c>
      <c r="S311" s="2">
        <v>22</v>
      </c>
    </row>
    <row r="312" spans="1:19" ht="26.25">
      <c r="A312" s="2">
        <v>385</v>
      </c>
      <c r="B312" s="3" t="s">
        <v>38</v>
      </c>
      <c r="C312" s="3" t="s">
        <v>39</v>
      </c>
      <c r="D312" s="2">
        <v>4</v>
      </c>
      <c r="E312" s="3" t="s">
        <v>24</v>
      </c>
      <c r="F312" s="2">
        <v>8</v>
      </c>
      <c r="G312" s="2">
        <v>40</v>
      </c>
      <c r="H312" s="2">
        <v>7</v>
      </c>
      <c r="I312" s="2">
        <v>3</v>
      </c>
      <c r="J312" s="2" t="b">
        <v>0</v>
      </c>
      <c r="K312" s="2" t="b">
        <v>0</v>
      </c>
      <c r="L312" s="2" t="b">
        <v>0</v>
      </c>
      <c r="M312" s="2">
        <v>0</v>
      </c>
      <c r="N312" s="2">
        <v>825</v>
      </c>
      <c r="O312" s="2">
        <v>1491</v>
      </c>
      <c r="P312" s="2">
        <v>1491</v>
      </c>
      <c r="Q312" s="4" t="b">
        <v>0</v>
      </c>
      <c r="R312" s="2">
        <v>15</v>
      </c>
      <c r="S312" s="2">
        <v>22</v>
      </c>
    </row>
    <row r="313" spans="1:19" ht="26.25">
      <c r="A313" s="2">
        <v>386</v>
      </c>
      <c r="B313" s="3" t="s">
        <v>95</v>
      </c>
      <c r="C313" s="3" t="s">
        <v>68</v>
      </c>
      <c r="D313" s="2">
        <v>4</v>
      </c>
      <c r="E313" s="3" t="s">
        <v>24</v>
      </c>
      <c r="F313" s="2">
        <v>8</v>
      </c>
      <c r="G313" s="2">
        <v>21</v>
      </c>
      <c r="H313" s="2">
        <v>8</v>
      </c>
      <c r="I313" s="2">
        <v>1</v>
      </c>
      <c r="J313" s="2" t="b">
        <v>0</v>
      </c>
      <c r="K313" s="2" t="b">
        <v>1</v>
      </c>
      <c r="L313" s="2" t="b">
        <v>0</v>
      </c>
      <c r="M313" s="2">
        <v>0</v>
      </c>
      <c r="N313" s="2">
        <v>1435</v>
      </c>
      <c r="O313" s="2">
        <v>1491</v>
      </c>
      <c r="P313" s="2">
        <v>1491</v>
      </c>
      <c r="Q313" s="4" t="b">
        <v>0</v>
      </c>
      <c r="R313" s="2">
        <v>48</v>
      </c>
      <c r="S313" s="2">
        <v>22</v>
      </c>
    </row>
    <row r="314" spans="1:19" ht="26.25">
      <c r="A314" s="2">
        <v>387</v>
      </c>
      <c r="B314" s="3" t="s">
        <v>40</v>
      </c>
      <c r="C314" s="3" t="s">
        <v>41</v>
      </c>
      <c r="D314" s="2">
        <v>5</v>
      </c>
      <c r="E314" s="3" t="s">
        <v>24</v>
      </c>
      <c r="F314" s="2">
        <v>9</v>
      </c>
      <c r="G314" s="2">
        <v>20</v>
      </c>
      <c r="H314" s="2">
        <v>23</v>
      </c>
      <c r="I314" s="2">
        <v>9</v>
      </c>
      <c r="J314" s="2" t="b">
        <v>0</v>
      </c>
      <c r="K314" s="2" t="b">
        <v>0</v>
      </c>
      <c r="L314" s="2" t="b">
        <v>0</v>
      </c>
      <c r="M314" s="2">
        <v>200</v>
      </c>
      <c r="N314" s="2">
        <v>1575</v>
      </c>
      <c r="O314" s="2">
        <v>1678</v>
      </c>
      <c r="P314" s="2">
        <v>1678</v>
      </c>
      <c r="Q314" s="4" t="b">
        <v>0</v>
      </c>
      <c r="R314" s="2">
        <v>50</v>
      </c>
      <c r="S314" s="2">
        <v>22</v>
      </c>
    </row>
    <row r="315" spans="1:19" ht="26.25">
      <c r="A315" s="2">
        <v>388</v>
      </c>
      <c r="B315" s="3" t="s">
        <v>32</v>
      </c>
      <c r="C315" s="3" t="s">
        <v>33</v>
      </c>
      <c r="D315" s="2">
        <v>5</v>
      </c>
      <c r="E315" s="3" t="s">
        <v>24</v>
      </c>
      <c r="F315" s="2">
        <v>9</v>
      </c>
      <c r="G315" s="2">
        <v>87</v>
      </c>
      <c r="H315" s="2">
        <v>33</v>
      </c>
      <c r="I315" s="2">
        <v>14</v>
      </c>
      <c r="J315" s="2" t="b">
        <v>0</v>
      </c>
      <c r="K315" s="2" t="b">
        <v>0</v>
      </c>
      <c r="L315" s="2" t="b">
        <v>0</v>
      </c>
      <c r="M315" s="2">
        <v>0</v>
      </c>
      <c r="N315" s="2">
        <v>2870</v>
      </c>
      <c r="O315" s="2">
        <v>1678</v>
      </c>
      <c r="P315" s="2">
        <v>1678</v>
      </c>
      <c r="Q315" s="4" t="b">
        <v>0</v>
      </c>
      <c r="R315" s="2">
        <v>49</v>
      </c>
      <c r="S315" s="2">
        <v>22</v>
      </c>
    </row>
    <row r="316" spans="1:19" ht="26.25">
      <c r="A316" s="2">
        <v>389</v>
      </c>
      <c r="B316" s="3" t="s">
        <v>57</v>
      </c>
      <c r="C316" s="3" t="s">
        <v>58</v>
      </c>
      <c r="D316" s="2">
        <v>6</v>
      </c>
      <c r="E316" s="3" t="s">
        <v>21</v>
      </c>
      <c r="F316" s="2">
        <v>10</v>
      </c>
      <c r="G316" s="2">
        <v>118</v>
      </c>
      <c r="H316" s="2">
        <v>34</v>
      </c>
      <c r="I316" s="2">
        <v>17</v>
      </c>
      <c r="J316" s="2" t="b">
        <v>0</v>
      </c>
      <c r="K316" s="2" t="b">
        <v>1</v>
      </c>
      <c r="L316" s="2" t="b">
        <v>0</v>
      </c>
      <c r="M316" s="2">
        <v>0</v>
      </c>
      <c r="N316" s="2">
        <v>4305</v>
      </c>
      <c r="O316" s="2">
        <v>2015</v>
      </c>
      <c r="P316" s="2">
        <v>2015</v>
      </c>
      <c r="Q316" s="4" t="b">
        <v>0</v>
      </c>
      <c r="R316" s="2">
        <v>32</v>
      </c>
      <c r="S316" s="2">
        <v>22</v>
      </c>
    </row>
    <row r="317" spans="1:19" ht="39">
      <c r="A317" s="2">
        <v>390</v>
      </c>
      <c r="B317" s="3" t="s">
        <v>50</v>
      </c>
      <c r="C317" s="3" t="s">
        <v>51</v>
      </c>
      <c r="D317" s="2">
        <v>5</v>
      </c>
      <c r="E317" s="3" t="s">
        <v>21</v>
      </c>
      <c r="F317" s="2">
        <v>9</v>
      </c>
      <c r="G317" s="2">
        <v>39</v>
      </c>
      <c r="H317" s="2">
        <v>8</v>
      </c>
      <c r="I317" s="2">
        <v>4</v>
      </c>
      <c r="J317" s="2" t="b">
        <v>1</v>
      </c>
      <c r="K317" s="2" t="b">
        <v>0</v>
      </c>
      <c r="L317" s="2" t="b">
        <v>0</v>
      </c>
      <c r="M317" s="2">
        <v>0</v>
      </c>
      <c r="N317" s="2">
        <v>1790</v>
      </c>
      <c r="O317" s="2">
        <v>907</v>
      </c>
      <c r="P317" s="2">
        <v>907</v>
      </c>
      <c r="Q317" s="4" t="b">
        <v>0</v>
      </c>
      <c r="R317" s="2">
        <v>22</v>
      </c>
      <c r="S317" s="2">
        <v>22</v>
      </c>
    </row>
    <row r="318" spans="1:19" ht="26.25">
      <c r="A318" s="2">
        <v>391</v>
      </c>
      <c r="B318" s="3" t="s">
        <v>19</v>
      </c>
      <c r="C318" s="3" t="s">
        <v>20</v>
      </c>
      <c r="D318" s="2">
        <v>5</v>
      </c>
      <c r="E318" s="3" t="s">
        <v>21</v>
      </c>
      <c r="F318" s="2">
        <v>9</v>
      </c>
      <c r="G318" s="2">
        <v>70</v>
      </c>
      <c r="H318" s="2">
        <v>17</v>
      </c>
      <c r="I318" s="2">
        <v>7</v>
      </c>
      <c r="J318" s="2" t="b">
        <v>0</v>
      </c>
      <c r="K318" s="2" t="b">
        <v>0</v>
      </c>
      <c r="L318" s="2" t="b">
        <v>0</v>
      </c>
      <c r="M318" s="2">
        <v>0</v>
      </c>
      <c r="N318" s="2">
        <v>1725</v>
      </c>
      <c r="O318" s="2">
        <v>1814</v>
      </c>
      <c r="P318" s="2">
        <v>1814</v>
      </c>
      <c r="Q318" s="4" t="b">
        <v>0</v>
      </c>
      <c r="R318" s="2">
        <v>30</v>
      </c>
      <c r="S318" s="2">
        <v>22</v>
      </c>
    </row>
    <row r="319" spans="1:19" ht="39">
      <c r="A319" s="2">
        <v>392</v>
      </c>
      <c r="B319" s="3" t="s">
        <v>80</v>
      </c>
      <c r="C319" s="3" t="s">
        <v>81</v>
      </c>
      <c r="D319" s="2">
        <v>6</v>
      </c>
      <c r="E319" s="3" t="s">
        <v>21</v>
      </c>
      <c r="F319" s="2">
        <v>10</v>
      </c>
      <c r="G319" s="2">
        <v>25</v>
      </c>
      <c r="H319" s="2">
        <v>4</v>
      </c>
      <c r="I319" s="2">
        <v>2</v>
      </c>
      <c r="J319" s="2" t="b">
        <v>0</v>
      </c>
      <c r="K319" s="2" t="b">
        <v>0</v>
      </c>
      <c r="L319" s="2" t="b">
        <v>0</v>
      </c>
      <c r="M319" s="2">
        <v>100</v>
      </c>
      <c r="N319" s="2">
        <v>500</v>
      </c>
      <c r="O319" s="2">
        <v>2015</v>
      </c>
      <c r="P319" s="2">
        <v>2015</v>
      </c>
      <c r="Q319" s="4" t="b">
        <v>0</v>
      </c>
      <c r="R319" s="2">
        <v>36</v>
      </c>
      <c r="S319" s="2">
        <v>22</v>
      </c>
    </row>
    <row r="320" spans="1:19" ht="39">
      <c r="A320" s="2">
        <v>393</v>
      </c>
      <c r="B320" s="3" t="s">
        <v>76</v>
      </c>
      <c r="C320" s="3" t="s">
        <v>77</v>
      </c>
      <c r="D320" s="2">
        <v>5</v>
      </c>
      <c r="E320" s="3" t="s">
        <v>21</v>
      </c>
      <c r="F320" s="2">
        <v>9</v>
      </c>
      <c r="G320" s="2">
        <v>106</v>
      </c>
      <c r="H320" s="2">
        <v>10</v>
      </c>
      <c r="I320" s="2">
        <v>3</v>
      </c>
      <c r="J320" s="2" t="b">
        <v>0</v>
      </c>
      <c r="K320" s="2" t="b">
        <v>1</v>
      </c>
      <c r="L320" s="2" t="b">
        <v>0</v>
      </c>
      <c r="M320" s="2">
        <v>0</v>
      </c>
      <c r="N320" s="2">
        <v>2535</v>
      </c>
      <c r="O320" s="2">
        <v>1814</v>
      </c>
      <c r="P320" s="2">
        <v>1814</v>
      </c>
      <c r="Q320" s="4" t="b">
        <v>0</v>
      </c>
      <c r="R320" s="2">
        <v>35</v>
      </c>
      <c r="S320" s="2">
        <v>22</v>
      </c>
    </row>
    <row r="321" spans="1:19" ht="26.25">
      <c r="A321" s="2">
        <v>394</v>
      </c>
      <c r="B321" s="3" t="s">
        <v>54</v>
      </c>
      <c r="C321" s="3" t="s">
        <v>55</v>
      </c>
      <c r="D321" s="2">
        <v>4</v>
      </c>
      <c r="E321" s="3" t="s">
        <v>21</v>
      </c>
      <c r="F321" s="2">
        <v>8</v>
      </c>
      <c r="G321" s="2">
        <v>99</v>
      </c>
      <c r="H321" s="2">
        <v>18</v>
      </c>
      <c r="I321" s="2">
        <v>15</v>
      </c>
      <c r="J321" s="2" t="b">
        <v>1</v>
      </c>
      <c r="K321" s="2" t="b">
        <v>0</v>
      </c>
      <c r="L321" s="2" t="b">
        <v>0</v>
      </c>
      <c r="M321" s="2">
        <v>0</v>
      </c>
      <c r="N321" s="2">
        <v>3065</v>
      </c>
      <c r="O321" s="2">
        <v>806</v>
      </c>
      <c r="P321" s="2">
        <v>806</v>
      </c>
      <c r="Q321" s="4" t="b">
        <v>0</v>
      </c>
      <c r="R321" s="2">
        <v>29</v>
      </c>
      <c r="S321" s="2">
        <v>22</v>
      </c>
    </row>
    <row r="322" spans="1:19" ht="26.25">
      <c r="A322" s="2">
        <v>395</v>
      </c>
      <c r="B322" s="3" t="s">
        <v>46</v>
      </c>
      <c r="C322" s="3" t="s">
        <v>47</v>
      </c>
      <c r="D322" s="2">
        <v>3</v>
      </c>
      <c r="E322" s="3" t="s">
        <v>21</v>
      </c>
      <c r="F322" s="2">
        <v>7</v>
      </c>
      <c r="G322" s="2">
        <v>3</v>
      </c>
      <c r="H322" s="2">
        <v>2</v>
      </c>
      <c r="I322" s="2">
        <v>0</v>
      </c>
      <c r="J322" s="2" t="b">
        <v>0</v>
      </c>
      <c r="K322" s="2" t="b">
        <v>0</v>
      </c>
      <c r="L322" s="2" t="b">
        <v>0</v>
      </c>
      <c r="M322" s="2">
        <v>0</v>
      </c>
      <c r="N322" s="2">
        <v>130</v>
      </c>
      <c r="O322" s="2">
        <v>1411</v>
      </c>
      <c r="P322" s="2">
        <v>1411</v>
      </c>
      <c r="Q322" s="4" t="b">
        <v>0</v>
      </c>
      <c r="R322" s="2">
        <v>23</v>
      </c>
      <c r="S322" s="2">
        <v>22</v>
      </c>
    </row>
    <row r="323" spans="1:19" ht="26.25">
      <c r="A323" s="2">
        <v>396</v>
      </c>
      <c r="B323" s="3" t="s">
        <v>87</v>
      </c>
      <c r="C323" s="3" t="s">
        <v>58</v>
      </c>
      <c r="D323" s="2">
        <v>6</v>
      </c>
      <c r="E323" s="3" t="s">
        <v>21</v>
      </c>
      <c r="F323" s="2">
        <v>10</v>
      </c>
      <c r="G323" s="2">
        <v>117</v>
      </c>
      <c r="H323" s="2">
        <v>36</v>
      </c>
      <c r="I323" s="2">
        <v>10</v>
      </c>
      <c r="J323" s="2" t="b">
        <v>0</v>
      </c>
      <c r="K323" s="2" t="b">
        <v>1</v>
      </c>
      <c r="L323" s="2" t="b">
        <v>0</v>
      </c>
      <c r="M323" s="2">
        <v>0</v>
      </c>
      <c r="N323" s="2">
        <v>4220</v>
      </c>
      <c r="O323" s="2">
        <v>2015</v>
      </c>
      <c r="P323" s="2">
        <v>2015</v>
      </c>
      <c r="Q323" s="4" t="b">
        <v>0</v>
      </c>
      <c r="R323" s="2">
        <v>31</v>
      </c>
      <c r="S323" s="2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23"/>
  <sheetViews>
    <sheetView zoomScalePageLayoutView="0" workbookViewId="0" topLeftCell="A1">
      <pane ySplit="528" topLeftCell="A2" activePane="bottomLeft" state="split"/>
      <selection pane="topLeft" activeCell="A1" sqref="A1"/>
      <selection pane="bottomLeft" activeCell="A2" sqref="A2"/>
    </sheetView>
  </sheetViews>
  <sheetFormatPr defaultColWidth="9.140625" defaultRowHeight="12.75"/>
  <sheetData>
    <row r="1" spans="1:15" ht="12.75">
      <c r="A1" s="1" t="s">
        <v>1</v>
      </c>
      <c r="B1" s="1" t="s">
        <v>2</v>
      </c>
      <c r="C1" s="1" t="s">
        <v>3</v>
      </c>
      <c r="D1" s="1" t="s">
        <v>4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14</v>
      </c>
      <c r="N1" s="1" t="s">
        <v>15</v>
      </c>
      <c r="O1" s="1" t="s">
        <v>18</v>
      </c>
    </row>
    <row r="2" spans="1:15" ht="26.25">
      <c r="A2" s="3" t="s">
        <v>19</v>
      </c>
      <c r="B2" s="3" t="s">
        <v>20</v>
      </c>
      <c r="C2" s="2">
        <v>5</v>
      </c>
      <c r="D2" s="3" t="s">
        <v>21</v>
      </c>
      <c r="E2" s="2">
        <v>93</v>
      </c>
      <c r="F2" s="2">
        <v>22</v>
      </c>
      <c r="G2" s="2">
        <v>13</v>
      </c>
      <c r="H2" s="2" t="b">
        <v>0</v>
      </c>
      <c r="I2" s="2" t="b">
        <v>1</v>
      </c>
      <c r="J2" s="2" t="b">
        <v>0</v>
      </c>
      <c r="K2" s="2">
        <v>0</v>
      </c>
      <c r="L2" s="2">
        <v>3255</v>
      </c>
      <c r="M2" s="2">
        <v>949</v>
      </c>
      <c r="N2" s="2">
        <v>949</v>
      </c>
      <c r="O2" s="2">
        <v>8</v>
      </c>
    </row>
    <row r="3" spans="1:15" ht="39">
      <c r="A3" s="3" t="s">
        <v>22</v>
      </c>
      <c r="B3" s="3" t="s">
        <v>23</v>
      </c>
      <c r="C3" s="2">
        <v>6</v>
      </c>
      <c r="D3" s="3" t="s">
        <v>24</v>
      </c>
      <c r="E3" s="2">
        <v>45</v>
      </c>
      <c r="F3" s="2">
        <v>28</v>
      </c>
      <c r="G3" s="2">
        <v>9</v>
      </c>
      <c r="H3" s="2" t="b">
        <v>0</v>
      </c>
      <c r="I3" s="2" t="b">
        <v>0</v>
      </c>
      <c r="J3" s="2" t="b">
        <v>0</v>
      </c>
      <c r="K3" s="2">
        <v>0</v>
      </c>
      <c r="L3" s="2">
        <v>2075</v>
      </c>
      <c r="M3" s="2">
        <v>2333</v>
      </c>
      <c r="N3" s="2">
        <v>2333</v>
      </c>
      <c r="O3" s="2">
        <v>8</v>
      </c>
    </row>
    <row r="4" spans="1:15" ht="39">
      <c r="A4" s="3" t="s">
        <v>25</v>
      </c>
      <c r="B4" s="3" t="s">
        <v>23</v>
      </c>
      <c r="C4" s="2">
        <v>6</v>
      </c>
      <c r="D4" s="3" t="s">
        <v>24</v>
      </c>
      <c r="E4" s="2">
        <v>41</v>
      </c>
      <c r="F4" s="2">
        <v>13</v>
      </c>
      <c r="G4" s="2">
        <v>12</v>
      </c>
      <c r="H4" s="2" t="b">
        <v>0</v>
      </c>
      <c r="I4" s="2" t="b">
        <v>0</v>
      </c>
      <c r="J4" s="2" t="b">
        <v>0</v>
      </c>
      <c r="K4" s="2">
        <v>0</v>
      </c>
      <c r="L4" s="2">
        <v>1360</v>
      </c>
      <c r="M4" s="2">
        <v>2333</v>
      </c>
      <c r="N4" s="2">
        <v>2333</v>
      </c>
      <c r="O4" s="2">
        <v>8</v>
      </c>
    </row>
    <row r="5" spans="1:15" ht="26.25">
      <c r="A5" s="3" t="s">
        <v>26</v>
      </c>
      <c r="B5" s="3" t="s">
        <v>27</v>
      </c>
      <c r="C5" s="2">
        <v>3</v>
      </c>
      <c r="D5" s="3" t="s">
        <v>24</v>
      </c>
      <c r="E5" s="2">
        <v>0</v>
      </c>
      <c r="F5" s="2">
        <v>0</v>
      </c>
      <c r="G5" s="2">
        <v>0</v>
      </c>
      <c r="H5" s="2" t="b">
        <v>0</v>
      </c>
      <c r="I5" s="2" t="b">
        <v>0</v>
      </c>
      <c r="J5" s="2" t="b">
        <v>0</v>
      </c>
      <c r="K5" s="2">
        <v>0</v>
      </c>
      <c r="L5" s="2">
        <v>0</v>
      </c>
      <c r="M5" s="2">
        <v>1633</v>
      </c>
      <c r="N5" s="2">
        <v>1633</v>
      </c>
      <c r="O5" s="2">
        <v>8</v>
      </c>
    </row>
    <row r="6" spans="1:15" ht="39">
      <c r="A6" s="3" t="s">
        <v>28</v>
      </c>
      <c r="B6" s="3" t="s">
        <v>29</v>
      </c>
      <c r="C6" s="2">
        <v>6</v>
      </c>
      <c r="D6" s="3" t="s">
        <v>24</v>
      </c>
      <c r="E6" s="2">
        <v>14</v>
      </c>
      <c r="F6" s="2">
        <v>0</v>
      </c>
      <c r="G6" s="2">
        <v>2</v>
      </c>
      <c r="H6" s="2" t="b">
        <v>0</v>
      </c>
      <c r="I6" s="2" t="b">
        <v>0</v>
      </c>
      <c r="J6" s="2" t="b">
        <v>0</v>
      </c>
      <c r="K6" s="2">
        <v>0</v>
      </c>
      <c r="L6" s="2">
        <v>190</v>
      </c>
      <c r="M6" s="2">
        <v>2333</v>
      </c>
      <c r="N6" s="2">
        <v>2333</v>
      </c>
      <c r="O6" s="2">
        <v>8</v>
      </c>
    </row>
    <row r="7" spans="1:15" ht="39">
      <c r="A7" s="3" t="s">
        <v>30</v>
      </c>
      <c r="B7" s="3" t="s">
        <v>31</v>
      </c>
      <c r="C7" s="2">
        <v>6</v>
      </c>
      <c r="D7" s="3" t="s">
        <v>24</v>
      </c>
      <c r="E7" s="2">
        <v>15</v>
      </c>
      <c r="F7" s="2">
        <v>2</v>
      </c>
      <c r="G7" s="2">
        <v>1</v>
      </c>
      <c r="H7" s="2" t="b">
        <v>0</v>
      </c>
      <c r="I7" s="2" t="b">
        <v>0</v>
      </c>
      <c r="J7" s="2" t="b">
        <v>0</v>
      </c>
      <c r="K7" s="2">
        <v>0</v>
      </c>
      <c r="L7" s="2">
        <v>275</v>
      </c>
      <c r="M7" s="2">
        <v>2333</v>
      </c>
      <c r="N7" s="2">
        <v>2333</v>
      </c>
      <c r="O7" s="2">
        <v>8</v>
      </c>
    </row>
    <row r="8" spans="1:15" ht="26.25">
      <c r="A8" s="3" t="s">
        <v>32</v>
      </c>
      <c r="B8" s="3" t="s">
        <v>33</v>
      </c>
      <c r="C8" s="2">
        <v>5</v>
      </c>
      <c r="D8" s="3" t="s">
        <v>24</v>
      </c>
      <c r="E8" s="2">
        <v>50</v>
      </c>
      <c r="F8" s="2">
        <v>17</v>
      </c>
      <c r="G8" s="2">
        <v>8</v>
      </c>
      <c r="H8" s="2" t="b">
        <v>0</v>
      </c>
      <c r="I8" s="2" t="b">
        <v>0</v>
      </c>
      <c r="J8" s="2" t="b">
        <v>0</v>
      </c>
      <c r="K8" s="2">
        <v>200</v>
      </c>
      <c r="L8" s="2">
        <v>1550</v>
      </c>
      <c r="M8" s="2">
        <v>2100</v>
      </c>
      <c r="N8" s="2">
        <v>2100</v>
      </c>
      <c r="O8" s="2">
        <v>8</v>
      </c>
    </row>
    <row r="9" spans="1:15" ht="39">
      <c r="A9" s="3" t="s">
        <v>34</v>
      </c>
      <c r="B9" s="3" t="s">
        <v>35</v>
      </c>
      <c r="C9" s="2">
        <v>6</v>
      </c>
      <c r="D9" s="3" t="s">
        <v>24</v>
      </c>
      <c r="E9" s="2">
        <v>9</v>
      </c>
      <c r="F9" s="2">
        <v>1</v>
      </c>
      <c r="G9" s="2">
        <v>1</v>
      </c>
      <c r="H9" s="2" t="b">
        <v>0</v>
      </c>
      <c r="I9" s="2" t="b">
        <v>0</v>
      </c>
      <c r="J9" s="2" t="b">
        <v>0</v>
      </c>
      <c r="K9" s="2">
        <v>0</v>
      </c>
      <c r="L9" s="2">
        <v>165</v>
      </c>
      <c r="M9" s="2">
        <v>2333</v>
      </c>
      <c r="N9" s="2">
        <v>2333</v>
      </c>
      <c r="O9" s="2">
        <v>8</v>
      </c>
    </row>
    <row r="10" spans="1:15" ht="26.25">
      <c r="A10" s="3" t="s">
        <v>36</v>
      </c>
      <c r="B10" s="3" t="s">
        <v>37</v>
      </c>
      <c r="C10" s="2">
        <v>5</v>
      </c>
      <c r="D10" s="3" t="s">
        <v>24</v>
      </c>
      <c r="E10" s="2">
        <v>32</v>
      </c>
      <c r="F10" s="2">
        <v>11</v>
      </c>
      <c r="G10" s="2">
        <v>5</v>
      </c>
      <c r="H10" s="2" t="b">
        <v>0</v>
      </c>
      <c r="I10" s="2" t="b">
        <v>0</v>
      </c>
      <c r="J10" s="2" t="b">
        <v>0</v>
      </c>
      <c r="K10" s="2">
        <v>0</v>
      </c>
      <c r="L10" s="2">
        <v>995</v>
      </c>
      <c r="M10" s="2">
        <v>2100</v>
      </c>
      <c r="N10" s="2">
        <v>2100</v>
      </c>
      <c r="O10" s="2">
        <v>8</v>
      </c>
    </row>
    <row r="11" spans="1:15" ht="26.25">
      <c r="A11" s="3" t="s">
        <v>38</v>
      </c>
      <c r="B11" s="3" t="s">
        <v>39</v>
      </c>
      <c r="C11" s="2">
        <v>4</v>
      </c>
      <c r="D11" s="3" t="s">
        <v>24</v>
      </c>
      <c r="E11" s="2">
        <v>2</v>
      </c>
      <c r="F11" s="2">
        <v>0</v>
      </c>
      <c r="G11" s="2">
        <v>0</v>
      </c>
      <c r="H11" s="2" t="b">
        <v>0</v>
      </c>
      <c r="I11" s="2" t="b">
        <v>0</v>
      </c>
      <c r="J11" s="2" t="b">
        <v>0</v>
      </c>
      <c r="K11" s="2">
        <v>0</v>
      </c>
      <c r="L11" s="2">
        <v>20</v>
      </c>
      <c r="M11" s="2">
        <v>1867</v>
      </c>
      <c r="N11" s="2">
        <v>1867</v>
      </c>
      <c r="O11" s="2">
        <v>8</v>
      </c>
    </row>
    <row r="12" spans="1:15" ht="26.25">
      <c r="A12" s="3" t="s">
        <v>40</v>
      </c>
      <c r="B12" s="3" t="s">
        <v>41</v>
      </c>
      <c r="C12" s="2">
        <v>5</v>
      </c>
      <c r="D12" s="3" t="s">
        <v>24</v>
      </c>
      <c r="E12" s="2">
        <v>36</v>
      </c>
      <c r="F12" s="2">
        <v>20</v>
      </c>
      <c r="G12" s="2">
        <v>5</v>
      </c>
      <c r="H12" s="2" t="b">
        <v>0</v>
      </c>
      <c r="I12" s="2" t="b">
        <v>0</v>
      </c>
      <c r="J12" s="2" t="b">
        <v>0</v>
      </c>
      <c r="K12" s="2">
        <v>0</v>
      </c>
      <c r="L12" s="2">
        <v>1485</v>
      </c>
      <c r="M12" s="2">
        <v>2100</v>
      </c>
      <c r="N12" s="2">
        <v>2100</v>
      </c>
      <c r="O12" s="2">
        <v>8</v>
      </c>
    </row>
    <row r="13" spans="1:15" ht="26.25">
      <c r="A13" s="3" t="s">
        <v>42</v>
      </c>
      <c r="B13" s="3" t="s">
        <v>43</v>
      </c>
      <c r="C13" s="2">
        <v>6</v>
      </c>
      <c r="D13" s="3" t="s">
        <v>21</v>
      </c>
      <c r="E13" s="2">
        <v>95</v>
      </c>
      <c r="F13" s="2">
        <v>28</v>
      </c>
      <c r="G13" s="2">
        <v>15</v>
      </c>
      <c r="H13" s="2" t="b">
        <v>0</v>
      </c>
      <c r="I13" s="2" t="b">
        <v>1</v>
      </c>
      <c r="J13" s="2" t="b">
        <v>0</v>
      </c>
      <c r="K13" s="2">
        <v>0</v>
      </c>
      <c r="L13" s="2">
        <v>3725</v>
      </c>
      <c r="M13" s="2">
        <v>1054</v>
      </c>
      <c r="N13" s="2">
        <v>1054</v>
      </c>
      <c r="O13" s="2">
        <v>8</v>
      </c>
    </row>
    <row r="14" spans="1:15" ht="26.25">
      <c r="A14" s="3" t="s">
        <v>44</v>
      </c>
      <c r="B14" s="3" t="s">
        <v>45</v>
      </c>
      <c r="C14" s="2">
        <v>5</v>
      </c>
      <c r="D14" s="3" t="s">
        <v>21</v>
      </c>
      <c r="E14" s="2">
        <v>41</v>
      </c>
      <c r="F14" s="2">
        <v>32</v>
      </c>
      <c r="G14" s="2">
        <v>4</v>
      </c>
      <c r="H14" s="2" t="b">
        <v>1</v>
      </c>
      <c r="I14" s="2" t="b">
        <v>0</v>
      </c>
      <c r="J14" s="2" t="b">
        <v>0</v>
      </c>
      <c r="K14" s="2">
        <v>0</v>
      </c>
      <c r="L14" s="2">
        <v>3010</v>
      </c>
      <c r="M14" s="2">
        <v>474</v>
      </c>
      <c r="N14" s="2">
        <v>474</v>
      </c>
      <c r="O14" s="2">
        <v>8</v>
      </c>
    </row>
    <row r="15" spans="1:15" ht="26.25">
      <c r="A15" s="3" t="s">
        <v>46</v>
      </c>
      <c r="B15" s="3" t="s">
        <v>47</v>
      </c>
      <c r="C15" s="2">
        <v>3</v>
      </c>
      <c r="D15" s="3" t="s">
        <v>21</v>
      </c>
      <c r="E15" s="2">
        <v>10</v>
      </c>
      <c r="F15" s="2">
        <v>2</v>
      </c>
      <c r="G15" s="2">
        <v>1</v>
      </c>
      <c r="H15" s="2" t="b">
        <v>1</v>
      </c>
      <c r="I15" s="2" t="b">
        <v>0</v>
      </c>
      <c r="J15" s="2" t="b">
        <v>0</v>
      </c>
      <c r="K15" s="2">
        <v>0</v>
      </c>
      <c r="L15" s="2">
        <v>925</v>
      </c>
      <c r="M15" s="2">
        <v>369</v>
      </c>
      <c r="N15" s="2">
        <v>369</v>
      </c>
      <c r="O15" s="2">
        <v>8</v>
      </c>
    </row>
    <row r="16" spans="1:15" ht="26.25">
      <c r="A16" s="3" t="s">
        <v>48</v>
      </c>
      <c r="B16" s="3" t="s">
        <v>49</v>
      </c>
      <c r="C16" s="2">
        <v>4</v>
      </c>
      <c r="D16" s="3" t="s">
        <v>21</v>
      </c>
      <c r="E16" s="2">
        <v>33</v>
      </c>
      <c r="F16" s="2">
        <v>24</v>
      </c>
      <c r="G16" s="2">
        <v>5</v>
      </c>
      <c r="H16" s="2" t="b">
        <v>0</v>
      </c>
      <c r="I16" s="2" t="b">
        <v>0</v>
      </c>
      <c r="J16" s="2" t="b">
        <v>0</v>
      </c>
      <c r="K16" s="2">
        <v>0</v>
      </c>
      <c r="L16" s="2">
        <v>1655</v>
      </c>
      <c r="M16" s="2">
        <v>843</v>
      </c>
      <c r="N16" s="2">
        <v>843</v>
      </c>
      <c r="O16" s="2">
        <v>8</v>
      </c>
    </row>
    <row r="17" spans="1:15" ht="39">
      <c r="A17" s="3" t="s">
        <v>50</v>
      </c>
      <c r="B17" s="3" t="s">
        <v>51</v>
      </c>
      <c r="C17" s="2">
        <v>5</v>
      </c>
      <c r="D17" s="3" t="s">
        <v>21</v>
      </c>
      <c r="E17" s="2">
        <v>45</v>
      </c>
      <c r="F17" s="2">
        <v>13</v>
      </c>
      <c r="G17" s="2">
        <v>11</v>
      </c>
      <c r="H17" s="2" t="b">
        <v>1</v>
      </c>
      <c r="I17" s="2" t="b">
        <v>0</v>
      </c>
      <c r="J17" s="2" t="b">
        <v>1</v>
      </c>
      <c r="K17" s="2">
        <v>0</v>
      </c>
      <c r="L17" s="2">
        <v>3175</v>
      </c>
      <c r="M17" s="2">
        <v>474</v>
      </c>
      <c r="N17" s="2">
        <v>474</v>
      </c>
      <c r="O17" s="2">
        <v>8</v>
      </c>
    </row>
    <row r="18" spans="1:15" ht="39">
      <c r="A18" s="3" t="s">
        <v>52</v>
      </c>
      <c r="B18" s="3" t="s">
        <v>53</v>
      </c>
      <c r="C18" s="2">
        <v>4</v>
      </c>
      <c r="D18" s="3" t="s">
        <v>21</v>
      </c>
      <c r="E18" s="2">
        <v>38</v>
      </c>
      <c r="F18" s="2">
        <v>8</v>
      </c>
      <c r="G18" s="2">
        <v>10</v>
      </c>
      <c r="H18" s="2" t="b">
        <v>0</v>
      </c>
      <c r="I18" s="2" t="b">
        <v>0</v>
      </c>
      <c r="J18" s="2" t="b">
        <v>0</v>
      </c>
      <c r="K18" s="2">
        <v>0</v>
      </c>
      <c r="L18" s="2">
        <v>1030</v>
      </c>
      <c r="M18" s="2">
        <v>843</v>
      </c>
      <c r="N18" s="2">
        <v>843</v>
      </c>
      <c r="O18" s="2">
        <v>8</v>
      </c>
    </row>
    <row r="19" spans="1:15" ht="26.25">
      <c r="A19" s="3" t="s">
        <v>54</v>
      </c>
      <c r="B19" s="3" t="s">
        <v>55</v>
      </c>
      <c r="C19" s="2">
        <v>4</v>
      </c>
      <c r="D19" s="3" t="s">
        <v>21</v>
      </c>
      <c r="E19" s="2">
        <v>89</v>
      </c>
      <c r="F19" s="2">
        <v>29</v>
      </c>
      <c r="G19" s="2">
        <v>15</v>
      </c>
      <c r="H19" s="2" t="b">
        <v>0</v>
      </c>
      <c r="I19" s="2" t="b">
        <v>0</v>
      </c>
      <c r="J19" s="2" t="b">
        <v>0</v>
      </c>
      <c r="K19" s="2">
        <v>200</v>
      </c>
      <c r="L19" s="2">
        <v>2715</v>
      </c>
      <c r="M19" s="2">
        <v>843</v>
      </c>
      <c r="N19" s="2">
        <v>843</v>
      </c>
      <c r="O19" s="2">
        <v>8</v>
      </c>
    </row>
    <row r="20" spans="1:15" ht="26.25">
      <c r="A20" s="3" t="s">
        <v>56</v>
      </c>
      <c r="B20" s="3" t="s">
        <v>45</v>
      </c>
      <c r="C20" s="2">
        <v>5</v>
      </c>
      <c r="D20" s="3" t="s">
        <v>21</v>
      </c>
      <c r="E20" s="2">
        <v>80</v>
      </c>
      <c r="F20" s="2">
        <v>16</v>
      </c>
      <c r="G20" s="2">
        <v>15</v>
      </c>
      <c r="H20" s="2" t="b">
        <v>0</v>
      </c>
      <c r="I20" s="2" t="b">
        <v>0</v>
      </c>
      <c r="J20" s="2" t="b">
        <v>0</v>
      </c>
      <c r="K20" s="2">
        <v>0</v>
      </c>
      <c r="L20" s="2">
        <v>1975</v>
      </c>
      <c r="M20" s="2">
        <v>949</v>
      </c>
      <c r="N20" s="2">
        <v>949</v>
      </c>
      <c r="O20" s="2">
        <v>8</v>
      </c>
    </row>
    <row r="21" spans="1:15" ht="26.25">
      <c r="A21" s="3" t="s">
        <v>57</v>
      </c>
      <c r="B21" s="3" t="s">
        <v>58</v>
      </c>
      <c r="C21" s="2">
        <v>6</v>
      </c>
      <c r="D21" s="3" t="s">
        <v>21</v>
      </c>
      <c r="E21" s="2">
        <v>21</v>
      </c>
      <c r="F21" s="2">
        <v>11</v>
      </c>
      <c r="G21" s="2">
        <v>3</v>
      </c>
      <c r="H21" s="2" t="b">
        <v>0</v>
      </c>
      <c r="I21" s="2" t="b">
        <v>0</v>
      </c>
      <c r="J21" s="2" t="b">
        <v>0</v>
      </c>
      <c r="K21" s="2">
        <v>0</v>
      </c>
      <c r="L21" s="2">
        <v>835</v>
      </c>
      <c r="M21" s="2">
        <v>1369</v>
      </c>
      <c r="N21" s="2">
        <v>1369</v>
      </c>
      <c r="O21" s="2">
        <v>9</v>
      </c>
    </row>
    <row r="22" spans="1:15" ht="39">
      <c r="A22" s="3" t="s">
        <v>59</v>
      </c>
      <c r="B22" s="3" t="s">
        <v>60</v>
      </c>
      <c r="C22" s="2">
        <v>5</v>
      </c>
      <c r="D22" s="3" t="s">
        <v>24</v>
      </c>
      <c r="E22" s="2">
        <v>35</v>
      </c>
      <c r="F22" s="2">
        <v>17</v>
      </c>
      <c r="G22" s="2">
        <v>3</v>
      </c>
      <c r="H22" s="2" t="b">
        <v>1</v>
      </c>
      <c r="I22" s="2" t="b">
        <v>0</v>
      </c>
      <c r="J22" s="2" t="b">
        <v>0</v>
      </c>
      <c r="K22" s="2">
        <v>0</v>
      </c>
      <c r="L22" s="2">
        <v>2175</v>
      </c>
      <c r="M22" s="2">
        <v>422</v>
      </c>
      <c r="N22" s="2">
        <v>422</v>
      </c>
      <c r="O22" s="2">
        <v>9</v>
      </c>
    </row>
    <row r="23" spans="1:15" ht="26.25">
      <c r="A23" s="3" t="s">
        <v>61</v>
      </c>
      <c r="B23" s="3" t="s">
        <v>62</v>
      </c>
      <c r="C23" s="2">
        <v>6</v>
      </c>
      <c r="D23" s="3" t="s">
        <v>24</v>
      </c>
      <c r="E23" s="2">
        <v>33</v>
      </c>
      <c r="F23" s="2">
        <v>2</v>
      </c>
      <c r="G23" s="2">
        <v>5</v>
      </c>
      <c r="H23" s="2" t="b">
        <v>0</v>
      </c>
      <c r="I23" s="2" t="b">
        <v>0</v>
      </c>
      <c r="J23" s="2" t="b">
        <v>0</v>
      </c>
      <c r="K23" s="2">
        <v>0</v>
      </c>
      <c r="L23" s="2">
        <v>555</v>
      </c>
      <c r="M23" s="2">
        <v>938</v>
      </c>
      <c r="N23" s="2">
        <v>938</v>
      </c>
      <c r="O23" s="2">
        <v>9</v>
      </c>
    </row>
    <row r="24" spans="1:15" ht="26.25">
      <c r="A24" s="3" t="s">
        <v>63</v>
      </c>
      <c r="B24" s="3" t="s">
        <v>64</v>
      </c>
      <c r="C24" s="2">
        <v>3</v>
      </c>
      <c r="D24" s="3" t="s">
        <v>24</v>
      </c>
      <c r="E24" s="2">
        <v>18</v>
      </c>
      <c r="F24" s="2">
        <v>2</v>
      </c>
      <c r="G24" s="2">
        <v>4</v>
      </c>
      <c r="H24" s="2" t="b">
        <v>0</v>
      </c>
      <c r="I24" s="2" t="b">
        <v>0</v>
      </c>
      <c r="J24" s="2" t="b">
        <v>0</v>
      </c>
      <c r="K24" s="2">
        <v>0</v>
      </c>
      <c r="L24" s="2">
        <v>380</v>
      </c>
      <c r="M24" s="2">
        <v>656</v>
      </c>
      <c r="N24" s="2">
        <v>656</v>
      </c>
      <c r="O24" s="2">
        <v>9</v>
      </c>
    </row>
    <row r="25" spans="1:15" ht="26.25">
      <c r="A25" s="3" t="s">
        <v>65</v>
      </c>
      <c r="B25" s="3" t="s">
        <v>66</v>
      </c>
      <c r="C25" s="2">
        <v>6</v>
      </c>
      <c r="D25" s="3" t="s">
        <v>24</v>
      </c>
      <c r="E25" s="2">
        <v>64</v>
      </c>
      <c r="F25" s="2">
        <v>9</v>
      </c>
      <c r="G25" s="2">
        <v>6</v>
      </c>
      <c r="H25" s="2" t="b">
        <v>0</v>
      </c>
      <c r="I25" s="2" t="b">
        <v>0</v>
      </c>
      <c r="J25" s="2" t="b">
        <v>0</v>
      </c>
      <c r="K25" s="2">
        <v>0</v>
      </c>
      <c r="L25" s="2">
        <v>1240</v>
      </c>
      <c r="M25" s="2">
        <v>938</v>
      </c>
      <c r="N25" s="2">
        <v>938</v>
      </c>
      <c r="O25" s="2">
        <v>9</v>
      </c>
    </row>
    <row r="26" spans="1:15" ht="26.25">
      <c r="A26" s="3" t="s">
        <v>67</v>
      </c>
      <c r="B26" s="3" t="s">
        <v>68</v>
      </c>
      <c r="C26" s="2">
        <v>4</v>
      </c>
      <c r="D26" s="3" t="s">
        <v>24</v>
      </c>
      <c r="E26" s="2">
        <v>44</v>
      </c>
      <c r="F26" s="2">
        <v>18</v>
      </c>
      <c r="G26" s="2">
        <v>4</v>
      </c>
      <c r="H26" s="2" t="b">
        <v>0</v>
      </c>
      <c r="I26" s="2" t="b">
        <v>0</v>
      </c>
      <c r="J26" s="2" t="b">
        <v>0</v>
      </c>
      <c r="K26" s="2">
        <v>0</v>
      </c>
      <c r="L26" s="2">
        <v>1440</v>
      </c>
      <c r="M26" s="2">
        <v>750</v>
      </c>
      <c r="N26" s="2">
        <v>750</v>
      </c>
      <c r="O26" s="2">
        <v>9</v>
      </c>
    </row>
    <row r="27" spans="1:15" ht="26.25">
      <c r="A27" s="3" t="s">
        <v>69</v>
      </c>
      <c r="B27" s="3" t="s">
        <v>70</v>
      </c>
      <c r="C27" s="2">
        <v>4</v>
      </c>
      <c r="D27" s="3" t="s">
        <v>24</v>
      </c>
      <c r="E27" s="2">
        <v>73</v>
      </c>
      <c r="F27" s="2">
        <v>17</v>
      </c>
      <c r="G27" s="2">
        <v>5</v>
      </c>
      <c r="H27" s="2" t="b">
        <v>0</v>
      </c>
      <c r="I27" s="2" t="b">
        <v>0</v>
      </c>
      <c r="J27" s="2" t="b">
        <v>0</v>
      </c>
      <c r="K27" s="2">
        <v>0</v>
      </c>
      <c r="L27" s="2">
        <v>1705</v>
      </c>
      <c r="M27" s="2">
        <v>750</v>
      </c>
      <c r="N27" s="2">
        <v>750</v>
      </c>
      <c r="O27" s="2">
        <v>9</v>
      </c>
    </row>
    <row r="28" spans="1:15" ht="26.25">
      <c r="A28" s="3" t="s">
        <v>71</v>
      </c>
      <c r="B28" s="3" t="s">
        <v>68</v>
      </c>
      <c r="C28" s="2">
        <v>4</v>
      </c>
      <c r="D28" s="3" t="s">
        <v>24</v>
      </c>
      <c r="E28" s="2">
        <v>43</v>
      </c>
      <c r="F28" s="2">
        <v>2</v>
      </c>
      <c r="G28" s="2">
        <v>9</v>
      </c>
      <c r="H28" s="2" t="b">
        <v>0</v>
      </c>
      <c r="I28" s="2" t="b">
        <v>0</v>
      </c>
      <c r="J28" s="2" t="b">
        <v>0</v>
      </c>
      <c r="K28" s="2">
        <v>0</v>
      </c>
      <c r="L28" s="2">
        <v>755</v>
      </c>
      <c r="M28" s="2">
        <v>750</v>
      </c>
      <c r="N28" s="2">
        <v>750</v>
      </c>
      <c r="O28" s="2">
        <v>9</v>
      </c>
    </row>
    <row r="29" spans="1:15" ht="39">
      <c r="A29" s="3" t="s">
        <v>72</v>
      </c>
      <c r="B29" s="3" t="s">
        <v>73</v>
      </c>
      <c r="C29" s="2">
        <v>6</v>
      </c>
      <c r="D29" s="3" t="s">
        <v>24</v>
      </c>
      <c r="E29" s="2">
        <v>81</v>
      </c>
      <c r="F29" s="2">
        <v>2</v>
      </c>
      <c r="G29" s="2">
        <v>3</v>
      </c>
      <c r="H29" s="2" t="b">
        <v>0</v>
      </c>
      <c r="I29" s="2" t="b">
        <v>0</v>
      </c>
      <c r="J29" s="2" t="b">
        <v>0</v>
      </c>
      <c r="K29" s="2">
        <v>0</v>
      </c>
      <c r="L29" s="2">
        <v>985</v>
      </c>
      <c r="M29" s="2">
        <v>938</v>
      </c>
      <c r="N29" s="2">
        <v>938</v>
      </c>
      <c r="O29" s="2">
        <v>9</v>
      </c>
    </row>
    <row r="30" spans="1:15" ht="26.25">
      <c r="A30" s="3" t="s">
        <v>74</v>
      </c>
      <c r="B30" s="3" t="s">
        <v>75</v>
      </c>
      <c r="C30" s="2">
        <v>5</v>
      </c>
      <c r="D30" s="3" t="s">
        <v>24</v>
      </c>
      <c r="E30" s="2">
        <v>86</v>
      </c>
      <c r="F30" s="2">
        <v>30</v>
      </c>
      <c r="G30" s="2">
        <v>13</v>
      </c>
      <c r="H30" s="2" t="b">
        <v>0</v>
      </c>
      <c r="I30" s="2" t="b">
        <v>0</v>
      </c>
      <c r="J30" s="2" t="b">
        <v>0</v>
      </c>
      <c r="K30" s="2">
        <v>0</v>
      </c>
      <c r="L30" s="2">
        <v>2685</v>
      </c>
      <c r="M30" s="2">
        <v>844</v>
      </c>
      <c r="N30" s="2">
        <v>844</v>
      </c>
      <c r="O30" s="2">
        <v>9</v>
      </c>
    </row>
    <row r="31" spans="1:15" ht="39">
      <c r="A31" s="3" t="s">
        <v>76</v>
      </c>
      <c r="B31" s="3" t="s">
        <v>77</v>
      </c>
      <c r="C31" s="2">
        <v>5</v>
      </c>
      <c r="D31" s="3" t="s">
        <v>21</v>
      </c>
      <c r="E31" s="2">
        <v>33</v>
      </c>
      <c r="F31" s="2">
        <v>0</v>
      </c>
      <c r="G31" s="2">
        <v>2</v>
      </c>
      <c r="H31" s="2" t="b">
        <v>0</v>
      </c>
      <c r="I31" s="2" t="b">
        <v>0</v>
      </c>
      <c r="J31" s="2" t="b">
        <v>0</v>
      </c>
      <c r="K31" s="2">
        <v>0</v>
      </c>
      <c r="L31" s="2">
        <v>380</v>
      </c>
      <c r="M31" s="2">
        <v>1233</v>
      </c>
      <c r="N31" s="2">
        <v>1233</v>
      </c>
      <c r="O31" s="2">
        <v>9</v>
      </c>
    </row>
    <row r="32" spans="1:15" ht="26.25">
      <c r="A32" s="3" t="s">
        <v>78</v>
      </c>
      <c r="B32" s="3" t="s">
        <v>79</v>
      </c>
      <c r="C32" s="2">
        <v>4</v>
      </c>
      <c r="D32" s="3" t="s">
        <v>21</v>
      </c>
      <c r="E32" s="2">
        <v>23</v>
      </c>
      <c r="F32" s="2">
        <v>3</v>
      </c>
      <c r="G32" s="2">
        <v>2</v>
      </c>
      <c r="H32" s="2" t="b">
        <v>0</v>
      </c>
      <c r="I32" s="2" t="b">
        <v>1</v>
      </c>
      <c r="J32" s="2" t="b">
        <v>0</v>
      </c>
      <c r="K32" s="2">
        <v>0</v>
      </c>
      <c r="L32" s="2">
        <v>1230</v>
      </c>
      <c r="M32" s="2">
        <v>1096</v>
      </c>
      <c r="N32" s="2">
        <v>1096</v>
      </c>
      <c r="O32" s="2">
        <v>9</v>
      </c>
    </row>
    <row r="33" spans="1:15" ht="39">
      <c r="A33" s="3" t="s">
        <v>80</v>
      </c>
      <c r="B33" s="3" t="s">
        <v>81</v>
      </c>
      <c r="C33" s="2">
        <v>6</v>
      </c>
      <c r="D33" s="3" t="s">
        <v>21</v>
      </c>
      <c r="E33" s="2">
        <v>57</v>
      </c>
      <c r="F33" s="2">
        <v>9</v>
      </c>
      <c r="G33" s="2">
        <v>3</v>
      </c>
      <c r="H33" s="2" t="b">
        <v>0</v>
      </c>
      <c r="I33" s="2" t="b">
        <v>0</v>
      </c>
      <c r="J33" s="2" t="b">
        <v>0</v>
      </c>
      <c r="K33" s="2">
        <v>0</v>
      </c>
      <c r="L33" s="2">
        <v>1095</v>
      </c>
      <c r="M33" s="2">
        <v>1369</v>
      </c>
      <c r="N33" s="2">
        <v>1369</v>
      </c>
      <c r="O33" s="2">
        <v>9</v>
      </c>
    </row>
    <row r="34" spans="1:15" ht="26.25">
      <c r="A34" s="3" t="s">
        <v>82</v>
      </c>
      <c r="B34" s="3" t="s">
        <v>58</v>
      </c>
      <c r="C34" s="2">
        <v>6</v>
      </c>
      <c r="D34" s="3" t="s">
        <v>21</v>
      </c>
      <c r="E34" s="2">
        <v>30</v>
      </c>
      <c r="F34" s="2">
        <v>13</v>
      </c>
      <c r="G34" s="2">
        <v>3</v>
      </c>
      <c r="H34" s="2" t="b">
        <v>0</v>
      </c>
      <c r="I34" s="2" t="b">
        <v>0</v>
      </c>
      <c r="J34" s="2" t="b">
        <v>0</v>
      </c>
      <c r="K34" s="2">
        <v>200</v>
      </c>
      <c r="L34" s="2">
        <v>1025</v>
      </c>
      <c r="M34" s="2">
        <v>1369</v>
      </c>
      <c r="N34" s="2">
        <v>1369</v>
      </c>
      <c r="O34" s="2">
        <v>9</v>
      </c>
    </row>
    <row r="35" spans="1:15" ht="39">
      <c r="A35" s="3" t="s">
        <v>83</v>
      </c>
      <c r="B35" s="3" t="s">
        <v>77</v>
      </c>
      <c r="C35" s="2">
        <v>5</v>
      </c>
      <c r="D35" s="3" t="s">
        <v>21</v>
      </c>
      <c r="E35" s="2">
        <v>30</v>
      </c>
      <c r="F35" s="2">
        <v>10</v>
      </c>
      <c r="G35" s="2">
        <v>9</v>
      </c>
      <c r="H35" s="2" t="b">
        <v>0</v>
      </c>
      <c r="I35" s="2" t="b">
        <v>0</v>
      </c>
      <c r="J35" s="2" t="b">
        <v>0</v>
      </c>
      <c r="K35" s="2">
        <v>0</v>
      </c>
      <c r="L35" s="2">
        <v>1025</v>
      </c>
      <c r="M35" s="2">
        <v>1233</v>
      </c>
      <c r="N35" s="2">
        <v>1233</v>
      </c>
      <c r="O35" s="2">
        <v>9</v>
      </c>
    </row>
    <row r="36" spans="1:15" ht="26.25">
      <c r="A36" s="3" t="s">
        <v>84</v>
      </c>
      <c r="B36" s="3" t="s">
        <v>85</v>
      </c>
      <c r="C36" s="2">
        <v>6</v>
      </c>
      <c r="D36" s="3" t="s">
        <v>21</v>
      </c>
      <c r="E36" s="2">
        <v>25</v>
      </c>
      <c r="F36" s="2">
        <v>0</v>
      </c>
      <c r="G36" s="2">
        <v>2</v>
      </c>
      <c r="H36" s="2" t="b">
        <v>0</v>
      </c>
      <c r="I36" s="2" t="b">
        <v>0</v>
      </c>
      <c r="J36" s="2" t="b">
        <v>0</v>
      </c>
      <c r="K36" s="2">
        <v>0</v>
      </c>
      <c r="L36" s="2">
        <v>300</v>
      </c>
      <c r="M36" s="2">
        <v>1369</v>
      </c>
      <c r="N36" s="2">
        <v>1369</v>
      </c>
      <c r="O36" s="2">
        <v>9</v>
      </c>
    </row>
    <row r="37" spans="1:15" ht="39">
      <c r="A37" s="3" t="s">
        <v>86</v>
      </c>
      <c r="B37" s="3" t="s">
        <v>77</v>
      </c>
      <c r="C37" s="2">
        <v>5</v>
      </c>
      <c r="D37" s="3" t="s">
        <v>21</v>
      </c>
      <c r="E37" s="2">
        <v>15</v>
      </c>
      <c r="F37" s="2">
        <v>8</v>
      </c>
      <c r="G37" s="2">
        <v>2</v>
      </c>
      <c r="H37" s="2" t="b">
        <v>1</v>
      </c>
      <c r="I37" s="2" t="b">
        <v>0</v>
      </c>
      <c r="J37" s="2" t="b">
        <v>0</v>
      </c>
      <c r="K37" s="2">
        <v>0</v>
      </c>
      <c r="L37" s="2">
        <v>1500</v>
      </c>
      <c r="M37" s="2">
        <v>616</v>
      </c>
      <c r="N37" s="2">
        <v>616</v>
      </c>
      <c r="O37" s="2">
        <v>9</v>
      </c>
    </row>
    <row r="38" spans="1:15" ht="26.25">
      <c r="A38" s="3" t="s">
        <v>87</v>
      </c>
      <c r="B38" s="3" t="s">
        <v>58</v>
      </c>
      <c r="C38" s="2">
        <v>6</v>
      </c>
      <c r="D38" s="3" t="s">
        <v>21</v>
      </c>
      <c r="E38" s="2">
        <v>16</v>
      </c>
      <c r="F38" s="2">
        <v>4</v>
      </c>
      <c r="G38" s="2">
        <v>2</v>
      </c>
      <c r="H38" s="2" t="b">
        <v>0</v>
      </c>
      <c r="I38" s="2" t="b">
        <v>0</v>
      </c>
      <c r="J38" s="2" t="b">
        <v>0</v>
      </c>
      <c r="K38" s="2">
        <v>0</v>
      </c>
      <c r="L38" s="2">
        <v>410</v>
      </c>
      <c r="M38" s="2">
        <v>1369</v>
      </c>
      <c r="N38" s="2">
        <v>1369</v>
      </c>
      <c r="O38" s="2">
        <v>9</v>
      </c>
    </row>
    <row r="39" spans="1:15" ht="26.25">
      <c r="A39" s="3" t="s">
        <v>88</v>
      </c>
      <c r="B39" s="3" t="s">
        <v>58</v>
      </c>
      <c r="C39" s="2">
        <v>6</v>
      </c>
      <c r="D39" s="3" t="s">
        <v>21</v>
      </c>
      <c r="E39" s="2">
        <v>15</v>
      </c>
      <c r="F39" s="2">
        <v>5</v>
      </c>
      <c r="G39" s="2">
        <v>2</v>
      </c>
      <c r="H39" s="2" t="b">
        <v>0</v>
      </c>
      <c r="I39" s="2" t="b">
        <v>0</v>
      </c>
      <c r="J39" s="2" t="b">
        <v>0</v>
      </c>
      <c r="K39" s="2">
        <v>0</v>
      </c>
      <c r="L39" s="2">
        <v>450</v>
      </c>
      <c r="M39" s="2">
        <v>1369</v>
      </c>
      <c r="N39" s="2">
        <v>1369</v>
      </c>
      <c r="O39" s="2">
        <v>9</v>
      </c>
    </row>
    <row r="40" spans="1:15" ht="26.25">
      <c r="A40" s="3" t="s">
        <v>89</v>
      </c>
      <c r="B40" s="3" t="s">
        <v>90</v>
      </c>
      <c r="C40" s="2">
        <v>5</v>
      </c>
      <c r="D40" s="3" t="s">
        <v>24</v>
      </c>
      <c r="E40" s="2">
        <v>14</v>
      </c>
      <c r="F40" s="2">
        <v>1</v>
      </c>
      <c r="G40" s="2">
        <v>0</v>
      </c>
      <c r="H40" s="2" t="b">
        <v>1</v>
      </c>
      <c r="I40" s="2" t="b">
        <v>0</v>
      </c>
      <c r="J40" s="2" t="b">
        <v>0</v>
      </c>
      <c r="K40" s="2">
        <v>0</v>
      </c>
      <c r="L40" s="2">
        <v>1090</v>
      </c>
      <c r="M40" s="2">
        <v>422</v>
      </c>
      <c r="N40" s="2">
        <v>422</v>
      </c>
      <c r="O40" s="2">
        <v>9</v>
      </c>
    </row>
    <row r="41" spans="1:15" ht="26.25">
      <c r="A41" s="3" t="s">
        <v>38</v>
      </c>
      <c r="B41" s="3" t="s">
        <v>39</v>
      </c>
      <c r="C41" s="2">
        <v>4</v>
      </c>
      <c r="D41" s="3" t="s">
        <v>24</v>
      </c>
      <c r="E41" s="2">
        <v>10</v>
      </c>
      <c r="F41" s="2">
        <v>0</v>
      </c>
      <c r="G41" s="2">
        <v>0</v>
      </c>
      <c r="H41" s="2" t="b">
        <v>0</v>
      </c>
      <c r="I41" s="2" t="b">
        <v>0</v>
      </c>
      <c r="J41" s="2" t="b">
        <v>0</v>
      </c>
      <c r="K41" s="2">
        <v>0</v>
      </c>
      <c r="L41" s="2">
        <v>100</v>
      </c>
      <c r="M41" s="2">
        <v>1355</v>
      </c>
      <c r="N41" s="2">
        <v>1355</v>
      </c>
      <c r="O41" s="2">
        <v>10</v>
      </c>
    </row>
    <row r="42" spans="1:15" ht="26.25">
      <c r="A42" s="3" t="s">
        <v>42</v>
      </c>
      <c r="B42" s="3" t="s">
        <v>43</v>
      </c>
      <c r="C42" s="2">
        <v>6</v>
      </c>
      <c r="D42" s="3" t="s">
        <v>21</v>
      </c>
      <c r="E42" s="2">
        <v>10</v>
      </c>
      <c r="F42" s="2">
        <v>8</v>
      </c>
      <c r="G42" s="2">
        <v>2</v>
      </c>
      <c r="H42" s="2" t="b">
        <v>0</v>
      </c>
      <c r="I42" s="2" t="b">
        <v>0</v>
      </c>
      <c r="J42" s="2" t="b">
        <v>0</v>
      </c>
      <c r="K42" s="2">
        <v>0</v>
      </c>
      <c r="L42" s="2">
        <v>550</v>
      </c>
      <c r="M42" s="2">
        <v>793</v>
      </c>
      <c r="N42" s="2">
        <v>793</v>
      </c>
      <c r="O42" s="2">
        <v>10</v>
      </c>
    </row>
    <row r="43" spans="1:15" ht="26.25">
      <c r="A43" s="3" t="s">
        <v>57</v>
      </c>
      <c r="B43" s="3" t="s">
        <v>58</v>
      </c>
      <c r="C43" s="2">
        <v>6</v>
      </c>
      <c r="D43" s="3" t="s">
        <v>21</v>
      </c>
      <c r="E43" s="2">
        <v>74</v>
      </c>
      <c r="F43" s="2">
        <v>23</v>
      </c>
      <c r="G43" s="2">
        <v>16</v>
      </c>
      <c r="H43" s="2" t="b">
        <v>0</v>
      </c>
      <c r="I43" s="2" t="b">
        <v>1</v>
      </c>
      <c r="J43" s="2" t="b">
        <v>0</v>
      </c>
      <c r="K43" s="2">
        <v>0</v>
      </c>
      <c r="L43" s="2">
        <v>3290</v>
      </c>
      <c r="M43" s="2">
        <v>793</v>
      </c>
      <c r="N43" s="2">
        <v>793</v>
      </c>
      <c r="O43" s="2">
        <v>10</v>
      </c>
    </row>
    <row r="44" spans="1:15" ht="39">
      <c r="A44" s="3" t="s">
        <v>83</v>
      </c>
      <c r="B44" s="3" t="s">
        <v>77</v>
      </c>
      <c r="C44" s="2">
        <v>5</v>
      </c>
      <c r="D44" s="3" t="s">
        <v>21</v>
      </c>
      <c r="E44" s="2">
        <v>11</v>
      </c>
      <c r="F44" s="2">
        <v>9</v>
      </c>
      <c r="G44" s="2">
        <v>1</v>
      </c>
      <c r="H44" s="2" t="b">
        <v>0</v>
      </c>
      <c r="I44" s="2" t="b">
        <v>0</v>
      </c>
      <c r="J44" s="2" t="b">
        <v>0</v>
      </c>
      <c r="K44" s="2">
        <v>0</v>
      </c>
      <c r="L44" s="2">
        <v>585</v>
      </c>
      <c r="M44" s="2">
        <v>714</v>
      </c>
      <c r="N44" s="2">
        <v>714</v>
      </c>
      <c r="O44" s="2">
        <v>10</v>
      </c>
    </row>
    <row r="45" spans="1:15" ht="39">
      <c r="A45" s="3" t="s">
        <v>76</v>
      </c>
      <c r="B45" s="3" t="s">
        <v>77</v>
      </c>
      <c r="C45" s="2">
        <v>5</v>
      </c>
      <c r="D45" s="3" t="s">
        <v>21</v>
      </c>
      <c r="E45" s="2">
        <v>79</v>
      </c>
      <c r="F45" s="2">
        <v>23</v>
      </c>
      <c r="G45" s="2">
        <v>2</v>
      </c>
      <c r="H45" s="2" t="b">
        <v>0</v>
      </c>
      <c r="I45" s="2" t="b">
        <v>0</v>
      </c>
      <c r="J45" s="2" t="b">
        <v>0</v>
      </c>
      <c r="K45" s="2">
        <v>0</v>
      </c>
      <c r="L45" s="2">
        <v>1990</v>
      </c>
      <c r="M45" s="2">
        <v>714</v>
      </c>
      <c r="N45" s="2">
        <v>714</v>
      </c>
      <c r="O45" s="2">
        <v>10</v>
      </c>
    </row>
    <row r="46" spans="1:15" ht="26.25">
      <c r="A46" s="3" t="s">
        <v>88</v>
      </c>
      <c r="B46" s="3" t="s">
        <v>58</v>
      </c>
      <c r="C46" s="2">
        <v>6</v>
      </c>
      <c r="D46" s="3" t="s">
        <v>21</v>
      </c>
      <c r="E46" s="2">
        <v>6</v>
      </c>
      <c r="F46" s="2">
        <v>0</v>
      </c>
      <c r="G46" s="2">
        <v>0</v>
      </c>
      <c r="H46" s="2" t="b">
        <v>0</v>
      </c>
      <c r="I46" s="2" t="b">
        <v>0</v>
      </c>
      <c r="J46" s="2" t="b">
        <v>0</v>
      </c>
      <c r="K46" s="2">
        <v>0</v>
      </c>
      <c r="L46" s="2">
        <v>60</v>
      </c>
      <c r="M46" s="2">
        <v>793</v>
      </c>
      <c r="N46" s="2">
        <v>793</v>
      </c>
      <c r="O46" s="2">
        <v>10</v>
      </c>
    </row>
    <row r="47" spans="1:15" ht="26.25">
      <c r="A47" s="3" t="s">
        <v>82</v>
      </c>
      <c r="B47" s="3" t="s">
        <v>58</v>
      </c>
      <c r="C47" s="2">
        <v>6</v>
      </c>
      <c r="D47" s="3" t="s">
        <v>21</v>
      </c>
      <c r="E47" s="2">
        <v>32</v>
      </c>
      <c r="F47" s="2">
        <v>29</v>
      </c>
      <c r="G47" s="2">
        <v>16</v>
      </c>
      <c r="H47" s="2" t="b">
        <v>0</v>
      </c>
      <c r="I47" s="2" t="b">
        <v>0</v>
      </c>
      <c r="J47" s="2" t="b">
        <v>0</v>
      </c>
      <c r="K47" s="2">
        <v>0</v>
      </c>
      <c r="L47" s="2">
        <v>2170</v>
      </c>
      <c r="M47" s="2">
        <v>793</v>
      </c>
      <c r="N47" s="2">
        <v>793</v>
      </c>
      <c r="O47" s="2">
        <v>10</v>
      </c>
    </row>
    <row r="48" spans="1:15" ht="26.25">
      <c r="A48" s="3" t="s">
        <v>84</v>
      </c>
      <c r="B48" s="3" t="s">
        <v>85</v>
      </c>
      <c r="C48" s="2">
        <v>6</v>
      </c>
      <c r="D48" s="3" t="s">
        <v>21</v>
      </c>
      <c r="E48" s="2">
        <v>29</v>
      </c>
      <c r="F48" s="2">
        <v>8</v>
      </c>
      <c r="G48" s="2">
        <v>5</v>
      </c>
      <c r="H48" s="2" t="b">
        <v>0</v>
      </c>
      <c r="I48" s="2" t="b">
        <v>0</v>
      </c>
      <c r="J48" s="2" t="b">
        <v>0</v>
      </c>
      <c r="K48" s="2">
        <v>0</v>
      </c>
      <c r="L48" s="2">
        <v>815</v>
      </c>
      <c r="M48" s="2">
        <v>793</v>
      </c>
      <c r="N48" s="2">
        <v>793</v>
      </c>
      <c r="O48" s="2">
        <v>10</v>
      </c>
    </row>
    <row r="49" spans="1:15" ht="26.25">
      <c r="A49" s="3" t="s">
        <v>78</v>
      </c>
      <c r="B49" s="3" t="s">
        <v>79</v>
      </c>
      <c r="C49" s="2">
        <v>4</v>
      </c>
      <c r="D49" s="3" t="s">
        <v>21</v>
      </c>
      <c r="E49" s="2">
        <v>40</v>
      </c>
      <c r="F49" s="2">
        <v>0</v>
      </c>
      <c r="G49" s="2">
        <v>1</v>
      </c>
      <c r="H49" s="2" t="b">
        <v>0</v>
      </c>
      <c r="I49" s="2" t="b">
        <v>0</v>
      </c>
      <c r="J49" s="2" t="b">
        <v>0</v>
      </c>
      <c r="K49" s="2">
        <v>0</v>
      </c>
      <c r="L49" s="2">
        <v>425</v>
      </c>
      <c r="M49" s="2">
        <v>635</v>
      </c>
      <c r="N49" s="2">
        <v>635</v>
      </c>
      <c r="O49" s="2">
        <v>10</v>
      </c>
    </row>
    <row r="50" spans="1:15" ht="26.25">
      <c r="A50" s="3" t="s">
        <v>87</v>
      </c>
      <c r="B50" s="3" t="s">
        <v>58</v>
      </c>
      <c r="C50" s="2">
        <v>6</v>
      </c>
      <c r="D50" s="3" t="s">
        <v>21</v>
      </c>
      <c r="E50" s="2">
        <v>74</v>
      </c>
      <c r="F50" s="2">
        <v>23</v>
      </c>
      <c r="G50" s="2">
        <v>15</v>
      </c>
      <c r="H50" s="2" t="b">
        <v>0</v>
      </c>
      <c r="I50" s="2" t="b">
        <v>1</v>
      </c>
      <c r="J50" s="2" t="b">
        <v>0</v>
      </c>
      <c r="K50" s="2">
        <v>0</v>
      </c>
      <c r="L50" s="2">
        <v>3265</v>
      </c>
      <c r="M50" s="2">
        <v>793</v>
      </c>
      <c r="N50" s="2">
        <v>793</v>
      </c>
      <c r="O50" s="2">
        <v>10</v>
      </c>
    </row>
    <row r="51" spans="1:15" ht="39">
      <c r="A51" s="3" t="s">
        <v>80</v>
      </c>
      <c r="B51" s="3" t="s">
        <v>81</v>
      </c>
      <c r="C51" s="2">
        <v>6</v>
      </c>
      <c r="D51" s="3" t="s">
        <v>21</v>
      </c>
      <c r="E51" s="2">
        <v>84</v>
      </c>
      <c r="F51" s="2">
        <v>6</v>
      </c>
      <c r="G51" s="2">
        <v>13</v>
      </c>
      <c r="H51" s="2" t="b">
        <v>0</v>
      </c>
      <c r="I51" s="2" t="b">
        <v>0</v>
      </c>
      <c r="J51" s="2" t="b">
        <v>0</v>
      </c>
      <c r="K51" s="2">
        <v>0</v>
      </c>
      <c r="L51" s="2">
        <v>1465</v>
      </c>
      <c r="M51" s="2">
        <v>793</v>
      </c>
      <c r="N51" s="2">
        <v>793</v>
      </c>
      <c r="O51" s="2">
        <v>10</v>
      </c>
    </row>
    <row r="52" spans="1:15" ht="39">
      <c r="A52" s="3" t="s">
        <v>91</v>
      </c>
      <c r="B52" s="3" t="s">
        <v>92</v>
      </c>
      <c r="C52" s="2">
        <v>6</v>
      </c>
      <c r="D52" s="3" t="s">
        <v>21</v>
      </c>
      <c r="E52" s="2">
        <v>65</v>
      </c>
      <c r="F52" s="2">
        <v>8</v>
      </c>
      <c r="G52" s="2">
        <v>3</v>
      </c>
      <c r="H52" s="2" t="b">
        <v>0</v>
      </c>
      <c r="I52" s="2" t="b">
        <v>0</v>
      </c>
      <c r="J52" s="2" t="b">
        <v>0</v>
      </c>
      <c r="K52" s="2">
        <v>0</v>
      </c>
      <c r="L52" s="2">
        <v>1125</v>
      </c>
      <c r="M52" s="2">
        <v>793</v>
      </c>
      <c r="N52" s="2">
        <v>793</v>
      </c>
      <c r="O52" s="2">
        <v>10</v>
      </c>
    </row>
    <row r="53" spans="1:15" ht="39">
      <c r="A53" s="3" t="s">
        <v>86</v>
      </c>
      <c r="B53" s="3" t="s">
        <v>77</v>
      </c>
      <c r="C53" s="2">
        <v>5</v>
      </c>
      <c r="D53" s="3" t="s">
        <v>21</v>
      </c>
      <c r="E53" s="2">
        <v>30</v>
      </c>
      <c r="F53" s="2">
        <v>18</v>
      </c>
      <c r="G53" s="2">
        <v>0</v>
      </c>
      <c r="H53" s="2" t="b">
        <v>0</v>
      </c>
      <c r="I53" s="2" t="b">
        <v>0</v>
      </c>
      <c r="J53" s="2" t="b">
        <v>0</v>
      </c>
      <c r="K53" s="2">
        <v>0</v>
      </c>
      <c r="L53" s="2">
        <v>1200</v>
      </c>
      <c r="M53" s="2">
        <v>714</v>
      </c>
      <c r="N53" s="2">
        <v>714</v>
      </c>
      <c r="O53" s="2">
        <v>10</v>
      </c>
    </row>
    <row r="54" spans="1:15" ht="26.25">
      <c r="A54" s="3" t="s">
        <v>32</v>
      </c>
      <c r="B54" s="3" t="s">
        <v>33</v>
      </c>
      <c r="C54" s="2">
        <v>5</v>
      </c>
      <c r="D54" s="3" t="s">
        <v>24</v>
      </c>
      <c r="E54" s="2">
        <v>34</v>
      </c>
      <c r="F54" s="2">
        <v>12</v>
      </c>
      <c r="G54" s="2">
        <v>11</v>
      </c>
      <c r="H54" s="2" t="b">
        <v>0</v>
      </c>
      <c r="I54" s="2" t="b">
        <v>0</v>
      </c>
      <c r="J54" s="2" t="b">
        <v>0</v>
      </c>
      <c r="K54" s="2">
        <v>0</v>
      </c>
      <c r="L54" s="2">
        <v>1215</v>
      </c>
      <c r="M54" s="2">
        <v>1525</v>
      </c>
      <c r="N54" s="2">
        <v>1525</v>
      </c>
      <c r="O54" s="2">
        <v>10</v>
      </c>
    </row>
    <row r="55" spans="1:15" ht="39">
      <c r="A55" s="3" t="s">
        <v>28</v>
      </c>
      <c r="B55" s="3" t="s">
        <v>29</v>
      </c>
      <c r="C55" s="2">
        <v>6</v>
      </c>
      <c r="D55" s="3" t="s">
        <v>24</v>
      </c>
      <c r="E55" s="2">
        <v>18</v>
      </c>
      <c r="F55" s="2">
        <v>7</v>
      </c>
      <c r="G55" s="2">
        <v>1</v>
      </c>
      <c r="H55" s="2" t="b">
        <v>0</v>
      </c>
      <c r="I55" s="2" t="b">
        <v>0</v>
      </c>
      <c r="J55" s="2" t="b">
        <v>0</v>
      </c>
      <c r="K55" s="2">
        <v>0</v>
      </c>
      <c r="L55" s="2">
        <v>555</v>
      </c>
      <c r="M55" s="2">
        <v>1694</v>
      </c>
      <c r="N55" s="2">
        <v>1694</v>
      </c>
      <c r="O55" s="2">
        <v>10</v>
      </c>
    </row>
    <row r="56" spans="1:15" ht="39">
      <c r="A56" s="3" t="s">
        <v>30</v>
      </c>
      <c r="B56" s="3" t="s">
        <v>31</v>
      </c>
      <c r="C56" s="2">
        <v>6</v>
      </c>
      <c r="D56" s="3" t="s">
        <v>24</v>
      </c>
      <c r="E56" s="2">
        <v>16</v>
      </c>
      <c r="F56" s="2">
        <v>4</v>
      </c>
      <c r="G56" s="2">
        <v>5</v>
      </c>
      <c r="H56" s="2" t="b">
        <v>0</v>
      </c>
      <c r="I56" s="2" t="b">
        <v>0</v>
      </c>
      <c r="J56" s="2" t="b">
        <v>0</v>
      </c>
      <c r="K56" s="2">
        <v>0</v>
      </c>
      <c r="L56" s="2">
        <v>485</v>
      </c>
      <c r="M56" s="2">
        <v>1694</v>
      </c>
      <c r="N56" s="2">
        <v>1694</v>
      </c>
      <c r="O56" s="2">
        <v>10</v>
      </c>
    </row>
    <row r="57" spans="1:15" ht="39">
      <c r="A57" s="3" t="s">
        <v>34</v>
      </c>
      <c r="B57" s="3" t="s">
        <v>35</v>
      </c>
      <c r="C57" s="2">
        <v>6</v>
      </c>
      <c r="D57" s="3" t="s">
        <v>24</v>
      </c>
      <c r="E57" s="2">
        <v>23</v>
      </c>
      <c r="F57" s="2">
        <v>5</v>
      </c>
      <c r="G57" s="2">
        <v>0</v>
      </c>
      <c r="H57" s="2" t="b">
        <v>0</v>
      </c>
      <c r="I57" s="2" t="b">
        <v>0</v>
      </c>
      <c r="J57" s="2" t="b">
        <v>0</v>
      </c>
      <c r="K57" s="2">
        <v>0</v>
      </c>
      <c r="L57" s="2">
        <v>480</v>
      </c>
      <c r="M57" s="2">
        <v>1694</v>
      </c>
      <c r="N57" s="2">
        <v>1694</v>
      </c>
      <c r="O57" s="2">
        <v>10</v>
      </c>
    </row>
    <row r="58" spans="1:15" ht="39">
      <c r="A58" s="3" t="s">
        <v>22</v>
      </c>
      <c r="B58" s="3" t="s">
        <v>23</v>
      </c>
      <c r="C58" s="2">
        <v>6</v>
      </c>
      <c r="D58" s="3" t="s">
        <v>24</v>
      </c>
      <c r="E58" s="2">
        <v>33</v>
      </c>
      <c r="F58" s="2">
        <v>8</v>
      </c>
      <c r="G58" s="2">
        <v>4</v>
      </c>
      <c r="H58" s="2" t="b">
        <v>0</v>
      </c>
      <c r="I58" s="2" t="b">
        <v>0</v>
      </c>
      <c r="J58" s="2" t="b">
        <v>0</v>
      </c>
      <c r="K58" s="2">
        <v>0</v>
      </c>
      <c r="L58" s="2">
        <v>830</v>
      </c>
      <c r="M58" s="2">
        <v>1694</v>
      </c>
      <c r="N58" s="2">
        <v>1694</v>
      </c>
      <c r="O58" s="2">
        <v>10</v>
      </c>
    </row>
    <row r="59" spans="1:15" ht="39">
      <c r="A59" s="3" t="s">
        <v>25</v>
      </c>
      <c r="B59" s="3" t="s">
        <v>23</v>
      </c>
      <c r="C59" s="2">
        <v>6</v>
      </c>
      <c r="D59" s="3" t="s">
        <v>24</v>
      </c>
      <c r="E59" s="2">
        <v>50</v>
      </c>
      <c r="F59" s="2">
        <v>5</v>
      </c>
      <c r="G59" s="2">
        <v>10</v>
      </c>
      <c r="H59" s="2" t="b">
        <v>0</v>
      </c>
      <c r="I59" s="2" t="b">
        <v>0</v>
      </c>
      <c r="J59" s="2" t="b">
        <v>0</v>
      </c>
      <c r="K59" s="2">
        <v>0</v>
      </c>
      <c r="L59" s="2">
        <v>1000</v>
      </c>
      <c r="M59" s="2">
        <v>1694</v>
      </c>
      <c r="N59" s="2">
        <v>1694</v>
      </c>
      <c r="O59" s="2">
        <v>10</v>
      </c>
    </row>
    <row r="60" spans="1:15" ht="26.25">
      <c r="A60" s="3" t="s">
        <v>26</v>
      </c>
      <c r="B60" s="3" t="s">
        <v>27</v>
      </c>
      <c r="C60" s="2">
        <v>3</v>
      </c>
      <c r="D60" s="3" t="s">
        <v>24</v>
      </c>
      <c r="E60" s="2">
        <v>15</v>
      </c>
      <c r="F60" s="2">
        <v>1</v>
      </c>
      <c r="G60" s="2">
        <v>9</v>
      </c>
      <c r="H60" s="2" t="b">
        <v>0</v>
      </c>
      <c r="I60" s="2" t="b">
        <v>0</v>
      </c>
      <c r="J60" s="2" t="b">
        <v>0</v>
      </c>
      <c r="K60" s="2">
        <v>0</v>
      </c>
      <c r="L60" s="2">
        <v>425</v>
      </c>
      <c r="M60" s="2">
        <v>1186</v>
      </c>
      <c r="N60" s="2">
        <v>1186</v>
      </c>
      <c r="O60" s="2">
        <v>10</v>
      </c>
    </row>
    <row r="61" spans="1:15" ht="26.25">
      <c r="A61" s="3" t="s">
        <v>36</v>
      </c>
      <c r="B61" s="3" t="s">
        <v>37</v>
      </c>
      <c r="C61" s="2">
        <v>5</v>
      </c>
      <c r="D61" s="3" t="s">
        <v>24</v>
      </c>
      <c r="E61" s="2">
        <v>15</v>
      </c>
      <c r="F61" s="2">
        <v>4</v>
      </c>
      <c r="G61" s="2">
        <v>1</v>
      </c>
      <c r="H61" s="2" t="b">
        <v>0</v>
      </c>
      <c r="I61" s="2" t="b">
        <v>0</v>
      </c>
      <c r="J61" s="2" t="b">
        <v>0</v>
      </c>
      <c r="K61" s="2">
        <v>0</v>
      </c>
      <c r="L61" s="2">
        <v>375</v>
      </c>
      <c r="M61" s="2">
        <v>1525</v>
      </c>
      <c r="N61" s="2">
        <v>1525</v>
      </c>
      <c r="O61" s="2">
        <v>10</v>
      </c>
    </row>
    <row r="62" spans="1:15" ht="39">
      <c r="A62" s="3" t="s">
        <v>93</v>
      </c>
      <c r="B62" s="3" t="s">
        <v>94</v>
      </c>
      <c r="C62" s="2">
        <v>4</v>
      </c>
      <c r="D62" s="3" t="s">
        <v>24</v>
      </c>
      <c r="E62" s="2">
        <v>31</v>
      </c>
      <c r="F62" s="2">
        <v>9</v>
      </c>
      <c r="G62" s="2">
        <v>6</v>
      </c>
      <c r="H62" s="2" t="b">
        <v>0</v>
      </c>
      <c r="I62" s="2" t="b">
        <v>0</v>
      </c>
      <c r="J62" s="2" t="b">
        <v>0</v>
      </c>
      <c r="K62" s="2">
        <v>0</v>
      </c>
      <c r="L62" s="2">
        <v>910</v>
      </c>
      <c r="M62" s="2">
        <v>1355</v>
      </c>
      <c r="N62" s="2">
        <v>1355</v>
      </c>
      <c r="O62" s="2">
        <v>10</v>
      </c>
    </row>
    <row r="63" spans="1:15" ht="39">
      <c r="A63" s="3" t="s">
        <v>50</v>
      </c>
      <c r="B63" s="3" t="s">
        <v>51</v>
      </c>
      <c r="C63" s="2">
        <v>5</v>
      </c>
      <c r="D63" s="3" t="s">
        <v>21</v>
      </c>
      <c r="E63" s="2">
        <v>43</v>
      </c>
      <c r="F63" s="2">
        <v>31</v>
      </c>
      <c r="G63" s="2">
        <v>9</v>
      </c>
      <c r="H63" s="2" t="b">
        <v>1</v>
      </c>
      <c r="I63" s="2" t="b">
        <v>0</v>
      </c>
      <c r="J63" s="2" t="b">
        <v>0</v>
      </c>
      <c r="K63" s="2">
        <v>0</v>
      </c>
      <c r="L63" s="2">
        <v>3105</v>
      </c>
      <c r="M63" s="2">
        <v>734</v>
      </c>
      <c r="N63" s="2">
        <v>734</v>
      </c>
      <c r="O63" s="2">
        <v>11</v>
      </c>
    </row>
    <row r="64" spans="1:15" ht="26.25">
      <c r="A64" s="3" t="s">
        <v>65</v>
      </c>
      <c r="B64" s="3" t="s">
        <v>66</v>
      </c>
      <c r="C64" s="2">
        <v>6</v>
      </c>
      <c r="D64" s="3" t="s">
        <v>24</v>
      </c>
      <c r="E64" s="2">
        <v>26</v>
      </c>
      <c r="F64" s="2">
        <v>27</v>
      </c>
      <c r="G64" s="2">
        <v>4</v>
      </c>
      <c r="H64" s="2" t="b">
        <v>0</v>
      </c>
      <c r="I64" s="2" t="b">
        <v>0</v>
      </c>
      <c r="J64" s="2" t="b">
        <v>0</v>
      </c>
      <c r="K64" s="2">
        <v>0</v>
      </c>
      <c r="L64" s="2">
        <v>1710</v>
      </c>
      <c r="M64" s="2">
        <v>1171</v>
      </c>
      <c r="N64" s="2">
        <v>1171</v>
      </c>
      <c r="O64" s="2">
        <v>11</v>
      </c>
    </row>
    <row r="65" spans="1:15" ht="26.25">
      <c r="A65" s="3" t="s">
        <v>95</v>
      </c>
      <c r="B65" s="3" t="s">
        <v>68</v>
      </c>
      <c r="C65" s="2">
        <v>4</v>
      </c>
      <c r="D65" s="3" t="s">
        <v>24</v>
      </c>
      <c r="E65" s="2">
        <v>0</v>
      </c>
      <c r="F65" s="2">
        <v>0</v>
      </c>
      <c r="G65" s="2">
        <v>0</v>
      </c>
      <c r="H65" s="2" t="b">
        <v>0</v>
      </c>
      <c r="I65" s="2" t="b">
        <v>0</v>
      </c>
      <c r="J65" s="2" t="b">
        <v>0</v>
      </c>
      <c r="K65" s="2">
        <v>0</v>
      </c>
      <c r="L65" s="2">
        <v>0</v>
      </c>
      <c r="M65" s="2">
        <v>937</v>
      </c>
      <c r="N65" s="2">
        <v>937</v>
      </c>
      <c r="O65" s="2">
        <v>11</v>
      </c>
    </row>
    <row r="66" spans="1:15" ht="39">
      <c r="A66" s="3" t="s">
        <v>72</v>
      </c>
      <c r="B66" s="3" t="s">
        <v>73</v>
      </c>
      <c r="C66" s="2">
        <v>6</v>
      </c>
      <c r="D66" s="3" t="s">
        <v>24</v>
      </c>
      <c r="E66" s="2">
        <v>30</v>
      </c>
      <c r="F66" s="2">
        <v>8</v>
      </c>
      <c r="G66" s="2">
        <v>3</v>
      </c>
      <c r="H66" s="2" t="b">
        <v>0</v>
      </c>
      <c r="I66" s="2" t="b">
        <v>0</v>
      </c>
      <c r="J66" s="2" t="b">
        <v>0</v>
      </c>
      <c r="K66" s="2">
        <v>0</v>
      </c>
      <c r="L66" s="2">
        <v>775</v>
      </c>
      <c r="M66" s="2">
        <v>1171</v>
      </c>
      <c r="N66" s="2">
        <v>1171</v>
      </c>
      <c r="O66" s="2">
        <v>11</v>
      </c>
    </row>
    <row r="67" spans="1:15" ht="26.25">
      <c r="A67" s="3" t="s">
        <v>69</v>
      </c>
      <c r="B67" s="3" t="s">
        <v>70</v>
      </c>
      <c r="C67" s="2">
        <v>4</v>
      </c>
      <c r="D67" s="3" t="s">
        <v>24</v>
      </c>
      <c r="E67" s="2">
        <v>58</v>
      </c>
      <c r="F67" s="2">
        <v>12</v>
      </c>
      <c r="G67" s="2">
        <v>8</v>
      </c>
      <c r="H67" s="2" t="b">
        <v>0</v>
      </c>
      <c r="I67" s="2" t="b">
        <v>0</v>
      </c>
      <c r="J67" s="2" t="b">
        <v>0</v>
      </c>
      <c r="K67" s="2">
        <v>0</v>
      </c>
      <c r="L67" s="2">
        <v>1380</v>
      </c>
      <c r="M67" s="2">
        <v>937</v>
      </c>
      <c r="N67" s="2">
        <v>937</v>
      </c>
      <c r="O67" s="2">
        <v>11</v>
      </c>
    </row>
    <row r="68" spans="1:15" ht="26.25">
      <c r="A68" s="3" t="s">
        <v>74</v>
      </c>
      <c r="B68" s="3" t="s">
        <v>75</v>
      </c>
      <c r="C68" s="2">
        <v>5</v>
      </c>
      <c r="D68" s="3" t="s">
        <v>24</v>
      </c>
      <c r="E68" s="2">
        <v>4</v>
      </c>
      <c r="F68" s="2">
        <v>0</v>
      </c>
      <c r="G68" s="2">
        <v>3</v>
      </c>
      <c r="H68" s="2" t="b">
        <v>0</v>
      </c>
      <c r="I68" s="2" t="b">
        <v>0</v>
      </c>
      <c r="J68" s="2" t="b">
        <v>0</v>
      </c>
      <c r="K68" s="2">
        <v>0</v>
      </c>
      <c r="L68" s="2">
        <v>115</v>
      </c>
      <c r="M68" s="2">
        <v>1054</v>
      </c>
      <c r="N68" s="2">
        <v>1054</v>
      </c>
      <c r="O68" s="2">
        <v>11</v>
      </c>
    </row>
    <row r="69" spans="1:15" ht="26.25">
      <c r="A69" s="3" t="s">
        <v>89</v>
      </c>
      <c r="B69" s="3" t="s">
        <v>90</v>
      </c>
      <c r="C69" s="2">
        <v>5</v>
      </c>
      <c r="D69" s="3" t="s">
        <v>24</v>
      </c>
      <c r="E69" s="2">
        <v>17</v>
      </c>
      <c r="F69" s="2">
        <v>2</v>
      </c>
      <c r="G69" s="2">
        <v>2</v>
      </c>
      <c r="H69" s="2" t="b">
        <v>0</v>
      </c>
      <c r="I69" s="2" t="b">
        <v>0</v>
      </c>
      <c r="J69" s="2" t="b">
        <v>0</v>
      </c>
      <c r="K69" s="2">
        <v>0</v>
      </c>
      <c r="L69" s="2">
        <v>320</v>
      </c>
      <c r="M69" s="2">
        <v>1054</v>
      </c>
      <c r="N69" s="2">
        <v>1054</v>
      </c>
      <c r="O69" s="2">
        <v>11</v>
      </c>
    </row>
    <row r="70" spans="1:15" ht="26.25">
      <c r="A70" s="3" t="s">
        <v>67</v>
      </c>
      <c r="B70" s="3" t="s">
        <v>68</v>
      </c>
      <c r="C70" s="2">
        <v>4</v>
      </c>
      <c r="D70" s="3" t="s">
        <v>24</v>
      </c>
      <c r="E70" s="2">
        <v>46</v>
      </c>
      <c r="F70" s="2">
        <v>25</v>
      </c>
      <c r="G70" s="2">
        <v>6</v>
      </c>
      <c r="H70" s="2" t="b">
        <v>0</v>
      </c>
      <c r="I70" s="2" t="b">
        <v>0</v>
      </c>
      <c r="J70" s="2" t="b">
        <v>0</v>
      </c>
      <c r="K70" s="2">
        <v>0</v>
      </c>
      <c r="L70" s="2">
        <v>1860</v>
      </c>
      <c r="M70" s="2">
        <v>937</v>
      </c>
      <c r="N70" s="2">
        <v>937</v>
      </c>
      <c r="O70" s="2">
        <v>11</v>
      </c>
    </row>
    <row r="71" spans="1:15" ht="39">
      <c r="A71" s="3" t="s">
        <v>59</v>
      </c>
      <c r="B71" s="3" t="s">
        <v>60</v>
      </c>
      <c r="C71" s="2">
        <v>5</v>
      </c>
      <c r="D71" s="3" t="s">
        <v>24</v>
      </c>
      <c r="E71" s="2">
        <v>26</v>
      </c>
      <c r="F71" s="2">
        <v>0</v>
      </c>
      <c r="G71" s="2">
        <v>1</v>
      </c>
      <c r="H71" s="2" t="b">
        <v>0</v>
      </c>
      <c r="I71" s="2" t="b">
        <v>0</v>
      </c>
      <c r="J71" s="2" t="b">
        <v>0</v>
      </c>
      <c r="K71" s="2">
        <v>0</v>
      </c>
      <c r="L71" s="2">
        <v>285</v>
      </c>
      <c r="M71" s="2">
        <v>1054</v>
      </c>
      <c r="N71" s="2">
        <v>1054</v>
      </c>
      <c r="O71" s="2">
        <v>11</v>
      </c>
    </row>
    <row r="72" spans="1:15" ht="26.25">
      <c r="A72" s="3" t="s">
        <v>63</v>
      </c>
      <c r="B72" s="3" t="s">
        <v>64</v>
      </c>
      <c r="C72" s="2">
        <v>3</v>
      </c>
      <c r="D72" s="3" t="s">
        <v>24</v>
      </c>
      <c r="E72" s="2">
        <v>6</v>
      </c>
      <c r="F72" s="2">
        <v>3</v>
      </c>
      <c r="G72" s="2">
        <v>0</v>
      </c>
      <c r="H72" s="2" t="b">
        <v>0</v>
      </c>
      <c r="I72" s="2" t="b">
        <v>0</v>
      </c>
      <c r="J72" s="2" t="b">
        <v>0</v>
      </c>
      <c r="K72" s="2">
        <v>0</v>
      </c>
      <c r="L72" s="2">
        <v>210</v>
      </c>
      <c r="M72" s="2">
        <v>820</v>
      </c>
      <c r="N72" s="2">
        <v>820</v>
      </c>
      <c r="O72" s="2">
        <v>11</v>
      </c>
    </row>
    <row r="73" spans="1:15" ht="26.25">
      <c r="A73" s="3" t="s">
        <v>61</v>
      </c>
      <c r="B73" s="3" t="s">
        <v>62</v>
      </c>
      <c r="C73" s="2">
        <v>6</v>
      </c>
      <c r="D73" s="3" t="s">
        <v>24</v>
      </c>
      <c r="E73" s="2">
        <v>35</v>
      </c>
      <c r="F73" s="2">
        <v>9</v>
      </c>
      <c r="G73" s="2">
        <v>6</v>
      </c>
      <c r="H73" s="2" t="b">
        <v>0</v>
      </c>
      <c r="I73" s="2" t="b">
        <v>0</v>
      </c>
      <c r="J73" s="2" t="b">
        <v>0</v>
      </c>
      <c r="K73" s="2">
        <v>0</v>
      </c>
      <c r="L73" s="2">
        <v>950</v>
      </c>
      <c r="M73" s="2">
        <v>1171</v>
      </c>
      <c r="N73" s="2">
        <v>1171</v>
      </c>
      <c r="O73" s="2">
        <v>11</v>
      </c>
    </row>
    <row r="74" spans="1:15" ht="26.25">
      <c r="A74" s="3" t="s">
        <v>71</v>
      </c>
      <c r="B74" s="3" t="s">
        <v>68</v>
      </c>
      <c r="C74" s="2">
        <v>4</v>
      </c>
      <c r="D74" s="3" t="s">
        <v>24</v>
      </c>
      <c r="E74" s="2">
        <v>31</v>
      </c>
      <c r="F74" s="2">
        <v>6</v>
      </c>
      <c r="G74" s="2">
        <v>4</v>
      </c>
      <c r="H74" s="2" t="b">
        <v>0</v>
      </c>
      <c r="I74" s="2" t="b">
        <v>0</v>
      </c>
      <c r="J74" s="2" t="b">
        <v>0</v>
      </c>
      <c r="K74" s="2">
        <v>0</v>
      </c>
      <c r="L74" s="2">
        <v>710</v>
      </c>
      <c r="M74" s="2">
        <v>937</v>
      </c>
      <c r="N74" s="2">
        <v>937</v>
      </c>
      <c r="O74" s="2">
        <v>11</v>
      </c>
    </row>
    <row r="75" spans="1:15" ht="39">
      <c r="A75" s="3" t="s">
        <v>52</v>
      </c>
      <c r="B75" s="3" t="s">
        <v>53</v>
      </c>
      <c r="C75" s="2">
        <v>4</v>
      </c>
      <c r="D75" s="3" t="s">
        <v>21</v>
      </c>
      <c r="E75" s="2">
        <v>43</v>
      </c>
      <c r="F75" s="2">
        <v>14</v>
      </c>
      <c r="G75" s="2">
        <v>16</v>
      </c>
      <c r="H75" s="2" t="b">
        <v>0</v>
      </c>
      <c r="I75" s="2" t="b">
        <v>0</v>
      </c>
      <c r="J75" s="2" t="b">
        <v>0</v>
      </c>
      <c r="K75" s="2">
        <v>0</v>
      </c>
      <c r="L75" s="2">
        <v>1530</v>
      </c>
      <c r="M75" s="2">
        <v>1304</v>
      </c>
      <c r="N75" s="2">
        <v>1304</v>
      </c>
      <c r="O75" s="2">
        <v>11</v>
      </c>
    </row>
    <row r="76" spans="1:15" ht="26.25">
      <c r="A76" s="3" t="s">
        <v>56</v>
      </c>
      <c r="B76" s="3" t="s">
        <v>45</v>
      </c>
      <c r="C76" s="2">
        <v>5</v>
      </c>
      <c r="D76" s="3" t="s">
        <v>21</v>
      </c>
      <c r="E76" s="2">
        <v>64</v>
      </c>
      <c r="F76" s="2">
        <v>31</v>
      </c>
      <c r="G76" s="2">
        <v>17</v>
      </c>
      <c r="H76" s="2" t="b">
        <v>0</v>
      </c>
      <c r="I76" s="2" t="b">
        <v>0</v>
      </c>
      <c r="J76" s="2" t="b">
        <v>0</v>
      </c>
      <c r="K76" s="2">
        <v>0</v>
      </c>
      <c r="L76" s="2">
        <v>2615</v>
      </c>
      <c r="M76" s="2">
        <v>1467</v>
      </c>
      <c r="N76" s="2">
        <v>1467</v>
      </c>
      <c r="O76" s="2">
        <v>11</v>
      </c>
    </row>
    <row r="77" spans="1:15" ht="26.25">
      <c r="A77" s="3" t="s">
        <v>54</v>
      </c>
      <c r="B77" s="3" t="s">
        <v>55</v>
      </c>
      <c r="C77" s="2">
        <v>4</v>
      </c>
      <c r="D77" s="3" t="s">
        <v>21</v>
      </c>
      <c r="E77" s="2">
        <v>59</v>
      </c>
      <c r="F77" s="2">
        <v>11</v>
      </c>
      <c r="G77" s="2">
        <v>2</v>
      </c>
      <c r="H77" s="2" t="b">
        <v>0</v>
      </c>
      <c r="I77" s="2" t="b">
        <v>0</v>
      </c>
      <c r="J77" s="2" t="b">
        <v>0</v>
      </c>
      <c r="K77" s="2">
        <v>0</v>
      </c>
      <c r="L77" s="2">
        <v>1190</v>
      </c>
      <c r="M77" s="2">
        <v>1304</v>
      </c>
      <c r="N77" s="2">
        <v>1304</v>
      </c>
      <c r="O77" s="2">
        <v>11</v>
      </c>
    </row>
    <row r="78" spans="1:15" ht="26.25">
      <c r="A78" s="3" t="s">
        <v>48</v>
      </c>
      <c r="B78" s="3" t="s">
        <v>49</v>
      </c>
      <c r="C78" s="2">
        <v>4</v>
      </c>
      <c r="D78" s="3" t="s">
        <v>21</v>
      </c>
      <c r="E78" s="2">
        <v>42</v>
      </c>
      <c r="F78" s="2">
        <v>14</v>
      </c>
      <c r="G78" s="2">
        <v>17</v>
      </c>
      <c r="H78" s="2" t="b">
        <v>0</v>
      </c>
      <c r="I78" s="2" t="b">
        <v>0</v>
      </c>
      <c r="J78" s="2" t="b">
        <v>0</v>
      </c>
      <c r="K78" s="2">
        <v>200</v>
      </c>
      <c r="L78" s="2">
        <v>1545</v>
      </c>
      <c r="M78" s="2">
        <v>1304</v>
      </c>
      <c r="N78" s="2">
        <v>1304</v>
      </c>
      <c r="O78" s="2">
        <v>11</v>
      </c>
    </row>
    <row r="79" spans="1:15" ht="26.25">
      <c r="A79" s="3" t="s">
        <v>44</v>
      </c>
      <c r="B79" s="3" t="s">
        <v>45</v>
      </c>
      <c r="C79" s="2">
        <v>5</v>
      </c>
      <c r="D79" s="3" t="s">
        <v>21</v>
      </c>
      <c r="E79" s="2">
        <v>1</v>
      </c>
      <c r="F79" s="2">
        <v>6</v>
      </c>
      <c r="G79" s="2">
        <v>2</v>
      </c>
      <c r="H79" s="2" t="b">
        <v>1</v>
      </c>
      <c r="I79" s="2" t="b">
        <v>0</v>
      </c>
      <c r="J79" s="2" t="b">
        <v>0</v>
      </c>
      <c r="K79" s="2">
        <v>0</v>
      </c>
      <c r="L79" s="2">
        <v>1260</v>
      </c>
      <c r="M79" s="2">
        <v>734</v>
      </c>
      <c r="N79" s="2">
        <v>734</v>
      </c>
      <c r="O79" s="2">
        <v>11</v>
      </c>
    </row>
    <row r="80" spans="1:15" ht="26.25">
      <c r="A80" s="3" t="s">
        <v>40</v>
      </c>
      <c r="B80" s="3" t="s">
        <v>41</v>
      </c>
      <c r="C80" s="2">
        <v>5</v>
      </c>
      <c r="D80" s="3" t="s">
        <v>24</v>
      </c>
      <c r="E80" s="2">
        <v>85</v>
      </c>
      <c r="F80" s="2">
        <v>31</v>
      </c>
      <c r="G80" s="2">
        <v>14</v>
      </c>
      <c r="H80" s="2" t="b">
        <v>0</v>
      </c>
      <c r="I80" s="2" t="b">
        <v>0</v>
      </c>
      <c r="J80" s="2" t="b">
        <v>0</v>
      </c>
      <c r="K80" s="2">
        <v>0</v>
      </c>
      <c r="L80" s="2">
        <v>2750</v>
      </c>
      <c r="M80" s="2">
        <v>1525</v>
      </c>
      <c r="N80" s="2">
        <v>1525</v>
      </c>
      <c r="O80" s="2">
        <v>10</v>
      </c>
    </row>
    <row r="81" spans="1:15" ht="26.25">
      <c r="A81" s="3" t="s">
        <v>40</v>
      </c>
      <c r="B81" s="3" t="s">
        <v>41</v>
      </c>
      <c r="C81" s="2">
        <v>5</v>
      </c>
      <c r="D81" s="3" t="s">
        <v>24</v>
      </c>
      <c r="E81" s="2">
        <v>18</v>
      </c>
      <c r="F81" s="2">
        <v>18</v>
      </c>
      <c r="G81" s="2">
        <v>2</v>
      </c>
      <c r="H81" s="2" t="b">
        <v>0</v>
      </c>
      <c r="I81" s="2" t="b">
        <v>0</v>
      </c>
      <c r="J81" s="2" t="b">
        <v>0</v>
      </c>
      <c r="K81" s="2">
        <v>0</v>
      </c>
      <c r="L81" s="2">
        <v>1130</v>
      </c>
      <c r="M81" s="2">
        <v>1642</v>
      </c>
      <c r="N81" s="2">
        <v>1642</v>
      </c>
      <c r="O81" s="2">
        <v>12</v>
      </c>
    </row>
    <row r="82" spans="1:15" ht="39">
      <c r="A82" s="3" t="s">
        <v>22</v>
      </c>
      <c r="B82" s="3" t="s">
        <v>23</v>
      </c>
      <c r="C82" s="2">
        <v>6</v>
      </c>
      <c r="D82" s="3" t="s">
        <v>24</v>
      </c>
      <c r="E82" s="2">
        <v>24</v>
      </c>
      <c r="F82" s="2">
        <v>11</v>
      </c>
      <c r="G82" s="2">
        <v>6</v>
      </c>
      <c r="H82" s="2" t="b">
        <v>0</v>
      </c>
      <c r="I82" s="2" t="b">
        <v>0</v>
      </c>
      <c r="J82" s="2" t="b">
        <v>0</v>
      </c>
      <c r="K82" s="2">
        <v>0</v>
      </c>
      <c r="L82" s="2">
        <v>940</v>
      </c>
      <c r="M82" s="2">
        <v>1824</v>
      </c>
      <c r="N82" s="2">
        <v>1824</v>
      </c>
      <c r="O82" s="2">
        <v>12</v>
      </c>
    </row>
    <row r="83" spans="1:15" ht="26.25">
      <c r="A83" s="3" t="s">
        <v>32</v>
      </c>
      <c r="B83" s="3" t="s">
        <v>33</v>
      </c>
      <c r="C83" s="2">
        <v>5</v>
      </c>
      <c r="D83" s="3" t="s">
        <v>24</v>
      </c>
      <c r="E83" s="2">
        <v>14</v>
      </c>
      <c r="F83" s="2">
        <v>7</v>
      </c>
      <c r="G83" s="2">
        <v>1</v>
      </c>
      <c r="H83" s="2" t="b">
        <v>0</v>
      </c>
      <c r="I83" s="2" t="b">
        <v>0</v>
      </c>
      <c r="J83" s="2" t="b">
        <v>0</v>
      </c>
      <c r="K83" s="2">
        <v>0</v>
      </c>
      <c r="L83" s="2">
        <v>515</v>
      </c>
      <c r="M83" s="2">
        <v>1642</v>
      </c>
      <c r="N83" s="2">
        <v>1642</v>
      </c>
      <c r="O83" s="2">
        <v>12</v>
      </c>
    </row>
    <row r="84" spans="1:15" ht="26.25">
      <c r="A84" s="3" t="s">
        <v>36</v>
      </c>
      <c r="B84" s="3" t="s">
        <v>37</v>
      </c>
      <c r="C84" s="2">
        <v>5</v>
      </c>
      <c r="D84" s="3" t="s">
        <v>24</v>
      </c>
      <c r="E84" s="2">
        <v>20</v>
      </c>
      <c r="F84" s="2">
        <v>5</v>
      </c>
      <c r="G84" s="2">
        <v>1</v>
      </c>
      <c r="H84" s="2" t="b">
        <v>0</v>
      </c>
      <c r="I84" s="2" t="b">
        <v>0</v>
      </c>
      <c r="J84" s="2" t="b">
        <v>0</v>
      </c>
      <c r="K84" s="2">
        <v>0</v>
      </c>
      <c r="L84" s="2">
        <v>475</v>
      </c>
      <c r="M84" s="2">
        <v>1642</v>
      </c>
      <c r="N84" s="2">
        <v>1642</v>
      </c>
      <c r="O84" s="2">
        <v>12</v>
      </c>
    </row>
    <row r="85" spans="1:15" ht="26.25">
      <c r="A85" s="3" t="s">
        <v>26</v>
      </c>
      <c r="B85" s="3" t="s">
        <v>27</v>
      </c>
      <c r="C85" s="2">
        <v>3</v>
      </c>
      <c r="D85" s="3" t="s">
        <v>24</v>
      </c>
      <c r="E85" s="2">
        <v>0</v>
      </c>
      <c r="F85" s="2">
        <v>0</v>
      </c>
      <c r="G85" s="2">
        <v>0</v>
      </c>
      <c r="H85" s="2" t="b">
        <v>0</v>
      </c>
      <c r="I85" s="2" t="b">
        <v>0</v>
      </c>
      <c r="J85" s="2" t="b">
        <v>0</v>
      </c>
      <c r="K85" s="2">
        <v>0</v>
      </c>
      <c r="L85" s="2">
        <v>0</v>
      </c>
      <c r="M85" s="2">
        <v>1277</v>
      </c>
      <c r="N85" s="2">
        <v>1277</v>
      </c>
      <c r="O85" s="2">
        <v>12</v>
      </c>
    </row>
    <row r="86" spans="1:15" ht="39">
      <c r="A86" s="3" t="s">
        <v>25</v>
      </c>
      <c r="B86" s="3" t="s">
        <v>23</v>
      </c>
      <c r="C86" s="2">
        <v>6</v>
      </c>
      <c r="D86" s="3" t="s">
        <v>24</v>
      </c>
      <c r="E86" s="2">
        <v>40</v>
      </c>
      <c r="F86" s="2">
        <v>15</v>
      </c>
      <c r="G86" s="2">
        <v>7</v>
      </c>
      <c r="H86" s="2" t="b">
        <v>1</v>
      </c>
      <c r="I86" s="2" t="b">
        <v>0</v>
      </c>
      <c r="J86" s="2" t="b">
        <v>0</v>
      </c>
      <c r="K86" s="2">
        <v>0</v>
      </c>
      <c r="L86" s="2">
        <v>2325</v>
      </c>
      <c r="M86" s="2">
        <v>912</v>
      </c>
      <c r="N86" s="2">
        <v>912</v>
      </c>
      <c r="O86" s="2">
        <v>12</v>
      </c>
    </row>
    <row r="87" spans="1:15" ht="39">
      <c r="A87" s="3" t="s">
        <v>93</v>
      </c>
      <c r="B87" s="3" t="s">
        <v>94</v>
      </c>
      <c r="C87" s="2">
        <v>4</v>
      </c>
      <c r="D87" s="3" t="s">
        <v>24</v>
      </c>
      <c r="E87" s="2">
        <v>7</v>
      </c>
      <c r="F87" s="2">
        <v>5</v>
      </c>
      <c r="G87" s="2">
        <v>2</v>
      </c>
      <c r="H87" s="2" t="b">
        <v>1</v>
      </c>
      <c r="I87" s="2" t="b">
        <v>0</v>
      </c>
      <c r="J87" s="2" t="b">
        <v>0</v>
      </c>
      <c r="K87" s="2">
        <v>0</v>
      </c>
      <c r="L87" s="2">
        <v>1170</v>
      </c>
      <c r="M87" s="2">
        <v>730</v>
      </c>
      <c r="N87" s="2">
        <v>730</v>
      </c>
      <c r="O87" s="2">
        <v>12</v>
      </c>
    </row>
    <row r="88" spans="1:15" ht="26.25">
      <c r="A88" s="3" t="s">
        <v>38</v>
      </c>
      <c r="B88" s="3" t="s">
        <v>39</v>
      </c>
      <c r="C88" s="2">
        <v>4</v>
      </c>
      <c r="D88" s="3" t="s">
        <v>24</v>
      </c>
      <c r="E88" s="2">
        <v>28</v>
      </c>
      <c r="F88" s="2">
        <v>5</v>
      </c>
      <c r="G88" s="2">
        <v>2</v>
      </c>
      <c r="H88" s="2" t="b">
        <v>0</v>
      </c>
      <c r="I88" s="2" t="b">
        <v>0</v>
      </c>
      <c r="J88" s="2" t="b">
        <v>0</v>
      </c>
      <c r="K88" s="2">
        <v>0</v>
      </c>
      <c r="L88" s="2">
        <v>580</v>
      </c>
      <c r="M88" s="2">
        <v>1460</v>
      </c>
      <c r="N88" s="2">
        <v>1460</v>
      </c>
      <c r="O88" s="2">
        <v>12</v>
      </c>
    </row>
    <row r="89" spans="1:15" ht="39">
      <c r="A89" s="3" t="s">
        <v>34</v>
      </c>
      <c r="B89" s="3" t="s">
        <v>35</v>
      </c>
      <c r="C89" s="2">
        <v>6</v>
      </c>
      <c r="D89" s="3" t="s">
        <v>24</v>
      </c>
      <c r="E89" s="2">
        <v>36</v>
      </c>
      <c r="F89" s="2">
        <v>4</v>
      </c>
      <c r="G89" s="2">
        <v>4</v>
      </c>
      <c r="H89" s="2" t="b">
        <v>0</v>
      </c>
      <c r="I89" s="2" t="b">
        <v>0</v>
      </c>
      <c r="J89" s="2" t="b">
        <v>0</v>
      </c>
      <c r="K89" s="2">
        <v>0</v>
      </c>
      <c r="L89" s="2">
        <v>660</v>
      </c>
      <c r="M89" s="2">
        <v>1824</v>
      </c>
      <c r="N89" s="2">
        <v>1824</v>
      </c>
      <c r="O89" s="2">
        <v>12</v>
      </c>
    </row>
    <row r="90" spans="1:15" ht="39">
      <c r="A90" s="3" t="s">
        <v>28</v>
      </c>
      <c r="B90" s="3" t="s">
        <v>29</v>
      </c>
      <c r="C90" s="2">
        <v>6</v>
      </c>
      <c r="D90" s="3" t="s">
        <v>24</v>
      </c>
      <c r="E90" s="2">
        <v>6</v>
      </c>
      <c r="F90" s="2">
        <v>7</v>
      </c>
      <c r="G90" s="2">
        <v>0</v>
      </c>
      <c r="H90" s="2" t="b">
        <v>0</v>
      </c>
      <c r="I90" s="2" t="b">
        <v>0</v>
      </c>
      <c r="J90" s="2" t="b">
        <v>0</v>
      </c>
      <c r="K90" s="2">
        <v>0</v>
      </c>
      <c r="L90" s="2">
        <v>410</v>
      </c>
      <c r="M90" s="2">
        <v>1824</v>
      </c>
      <c r="N90" s="2">
        <v>1824</v>
      </c>
      <c r="O90" s="2">
        <v>12</v>
      </c>
    </row>
    <row r="91" spans="1:15" ht="39">
      <c r="A91" s="3" t="s">
        <v>30</v>
      </c>
      <c r="B91" s="3" t="s">
        <v>31</v>
      </c>
      <c r="C91" s="2">
        <v>6</v>
      </c>
      <c r="D91" s="3" t="s">
        <v>24</v>
      </c>
      <c r="E91" s="2">
        <v>31</v>
      </c>
      <c r="F91" s="2">
        <v>14</v>
      </c>
      <c r="G91" s="2">
        <v>5</v>
      </c>
      <c r="H91" s="2" t="b">
        <v>0</v>
      </c>
      <c r="I91" s="2" t="b">
        <v>0</v>
      </c>
      <c r="J91" s="2" t="b">
        <v>0</v>
      </c>
      <c r="K91" s="2">
        <v>0</v>
      </c>
      <c r="L91" s="2">
        <v>1135</v>
      </c>
      <c r="M91" s="2">
        <v>1824</v>
      </c>
      <c r="N91" s="2">
        <v>1824</v>
      </c>
      <c r="O91" s="2">
        <v>12</v>
      </c>
    </row>
    <row r="92" spans="1:15" ht="39">
      <c r="A92" s="3" t="s">
        <v>86</v>
      </c>
      <c r="B92" s="3" t="s">
        <v>77</v>
      </c>
      <c r="C92" s="2">
        <v>5</v>
      </c>
      <c r="D92" s="3" t="s">
        <v>21</v>
      </c>
      <c r="E92" s="2">
        <v>48</v>
      </c>
      <c r="F92" s="2">
        <v>13</v>
      </c>
      <c r="G92" s="2">
        <v>4</v>
      </c>
      <c r="H92" s="2" t="b">
        <v>0</v>
      </c>
      <c r="I92" s="2" t="b">
        <v>1</v>
      </c>
      <c r="J92" s="2" t="b">
        <v>0</v>
      </c>
      <c r="K92" s="2">
        <v>0</v>
      </c>
      <c r="L92" s="2">
        <v>2130</v>
      </c>
      <c r="M92" s="2">
        <v>824</v>
      </c>
      <c r="N92" s="2">
        <v>824</v>
      </c>
      <c r="O92" s="2">
        <v>12</v>
      </c>
    </row>
    <row r="93" spans="1:15" ht="26.25">
      <c r="A93" s="3" t="s">
        <v>84</v>
      </c>
      <c r="B93" s="3" t="s">
        <v>85</v>
      </c>
      <c r="C93" s="2">
        <v>6</v>
      </c>
      <c r="D93" s="3" t="s">
        <v>21</v>
      </c>
      <c r="E93" s="2">
        <v>54</v>
      </c>
      <c r="F93" s="2">
        <v>10</v>
      </c>
      <c r="G93" s="2">
        <v>3</v>
      </c>
      <c r="H93" s="2" t="b">
        <v>0</v>
      </c>
      <c r="I93" s="2" t="b">
        <v>0</v>
      </c>
      <c r="J93" s="2" t="b">
        <v>0</v>
      </c>
      <c r="K93" s="2">
        <v>0</v>
      </c>
      <c r="L93" s="2">
        <v>1115</v>
      </c>
      <c r="M93" s="2">
        <v>916</v>
      </c>
      <c r="N93" s="2">
        <v>916</v>
      </c>
      <c r="O93" s="2">
        <v>12</v>
      </c>
    </row>
    <row r="94" spans="1:15" ht="26.25">
      <c r="A94" s="3" t="s">
        <v>42</v>
      </c>
      <c r="B94" s="3" t="s">
        <v>43</v>
      </c>
      <c r="C94" s="2">
        <v>6</v>
      </c>
      <c r="D94" s="3" t="s">
        <v>21</v>
      </c>
      <c r="E94" s="2">
        <v>59</v>
      </c>
      <c r="F94" s="2">
        <v>13</v>
      </c>
      <c r="G94" s="2">
        <v>8</v>
      </c>
      <c r="H94" s="2" t="b">
        <v>0</v>
      </c>
      <c r="I94" s="2" t="b">
        <v>0</v>
      </c>
      <c r="J94" s="2" t="b">
        <v>0</v>
      </c>
      <c r="K94" s="2">
        <v>0</v>
      </c>
      <c r="L94" s="2">
        <v>1440</v>
      </c>
      <c r="M94" s="2">
        <v>916</v>
      </c>
      <c r="N94" s="2">
        <v>916</v>
      </c>
      <c r="O94" s="2">
        <v>12</v>
      </c>
    </row>
    <row r="95" spans="1:15" ht="39">
      <c r="A95" s="3" t="s">
        <v>83</v>
      </c>
      <c r="B95" s="3" t="s">
        <v>77</v>
      </c>
      <c r="C95" s="2">
        <v>5</v>
      </c>
      <c r="D95" s="3" t="s">
        <v>21</v>
      </c>
      <c r="E95" s="2">
        <v>34</v>
      </c>
      <c r="F95" s="2">
        <v>7</v>
      </c>
      <c r="G95" s="2">
        <v>6</v>
      </c>
      <c r="H95" s="2" t="b">
        <v>0</v>
      </c>
      <c r="I95" s="2" t="b">
        <v>0</v>
      </c>
      <c r="J95" s="2" t="b">
        <v>0</v>
      </c>
      <c r="K95" s="2">
        <v>0</v>
      </c>
      <c r="L95" s="2">
        <v>840</v>
      </c>
      <c r="M95" s="2">
        <v>824</v>
      </c>
      <c r="N95" s="2">
        <v>824</v>
      </c>
      <c r="O95" s="2">
        <v>12</v>
      </c>
    </row>
    <row r="96" spans="1:15" ht="39">
      <c r="A96" s="3" t="s">
        <v>91</v>
      </c>
      <c r="B96" s="3" t="s">
        <v>92</v>
      </c>
      <c r="C96" s="2">
        <v>6</v>
      </c>
      <c r="D96" s="3" t="s">
        <v>21</v>
      </c>
      <c r="E96" s="2">
        <v>87</v>
      </c>
      <c r="F96" s="2">
        <v>17</v>
      </c>
      <c r="G96" s="2">
        <v>3</v>
      </c>
      <c r="H96" s="2" t="b">
        <v>0</v>
      </c>
      <c r="I96" s="2" t="b">
        <v>1</v>
      </c>
      <c r="J96" s="2" t="b">
        <v>0</v>
      </c>
      <c r="K96" s="2">
        <v>0</v>
      </c>
      <c r="L96" s="2">
        <v>2795</v>
      </c>
      <c r="M96" s="2">
        <v>916</v>
      </c>
      <c r="N96" s="2">
        <v>916</v>
      </c>
      <c r="O96" s="2">
        <v>12</v>
      </c>
    </row>
    <row r="97" spans="1:15" ht="39">
      <c r="A97" s="3" t="s">
        <v>80</v>
      </c>
      <c r="B97" s="3" t="s">
        <v>81</v>
      </c>
      <c r="C97" s="2">
        <v>6</v>
      </c>
      <c r="D97" s="3" t="s">
        <v>21</v>
      </c>
      <c r="E97" s="2">
        <v>40</v>
      </c>
      <c r="F97" s="2">
        <v>14</v>
      </c>
      <c r="G97" s="2">
        <v>12</v>
      </c>
      <c r="H97" s="2" t="b">
        <v>0</v>
      </c>
      <c r="I97" s="2" t="b">
        <v>0</v>
      </c>
      <c r="J97" s="2" t="b">
        <v>0</v>
      </c>
      <c r="K97" s="2">
        <v>0</v>
      </c>
      <c r="L97" s="2">
        <v>1400</v>
      </c>
      <c r="M97" s="2">
        <v>916</v>
      </c>
      <c r="N97" s="2">
        <v>916</v>
      </c>
      <c r="O97" s="2">
        <v>12</v>
      </c>
    </row>
    <row r="98" spans="1:15" ht="26.25">
      <c r="A98" s="3" t="s">
        <v>88</v>
      </c>
      <c r="B98" s="3" t="s">
        <v>58</v>
      </c>
      <c r="C98" s="2">
        <v>6</v>
      </c>
      <c r="D98" s="3" t="s">
        <v>21</v>
      </c>
      <c r="E98" s="2">
        <v>38</v>
      </c>
      <c r="F98" s="2">
        <v>7</v>
      </c>
      <c r="G98" s="2">
        <v>4</v>
      </c>
      <c r="H98" s="2" t="b">
        <v>1</v>
      </c>
      <c r="I98" s="2" t="b">
        <v>0</v>
      </c>
      <c r="J98" s="2" t="b">
        <v>0</v>
      </c>
      <c r="K98" s="2">
        <v>0</v>
      </c>
      <c r="L98" s="2">
        <v>1830</v>
      </c>
      <c r="M98" s="2">
        <v>458</v>
      </c>
      <c r="N98" s="2">
        <v>458</v>
      </c>
      <c r="O98" s="2">
        <v>12</v>
      </c>
    </row>
    <row r="99" spans="1:15" ht="26.25">
      <c r="A99" s="3" t="s">
        <v>57</v>
      </c>
      <c r="B99" s="3" t="s">
        <v>58</v>
      </c>
      <c r="C99" s="2">
        <v>6</v>
      </c>
      <c r="D99" s="3" t="s">
        <v>21</v>
      </c>
      <c r="E99" s="2">
        <v>43</v>
      </c>
      <c r="F99" s="2">
        <v>10</v>
      </c>
      <c r="G99" s="2">
        <v>11</v>
      </c>
      <c r="H99" s="2" t="b">
        <v>1</v>
      </c>
      <c r="I99" s="2" t="b">
        <v>0</v>
      </c>
      <c r="J99" s="2" t="b">
        <v>0</v>
      </c>
      <c r="K99" s="2">
        <v>0</v>
      </c>
      <c r="L99" s="2">
        <v>2205</v>
      </c>
      <c r="M99" s="2">
        <v>458</v>
      </c>
      <c r="N99" s="2">
        <v>458</v>
      </c>
      <c r="O99" s="2">
        <v>12</v>
      </c>
    </row>
    <row r="100" spans="1:15" ht="26.25">
      <c r="A100" s="3" t="s">
        <v>78</v>
      </c>
      <c r="B100" s="3" t="s">
        <v>79</v>
      </c>
      <c r="C100" s="2">
        <v>4</v>
      </c>
      <c r="D100" s="3" t="s">
        <v>21</v>
      </c>
      <c r="E100" s="2">
        <v>140</v>
      </c>
      <c r="F100" s="2">
        <v>9</v>
      </c>
      <c r="G100" s="2">
        <v>5</v>
      </c>
      <c r="H100" s="2" t="b">
        <v>1</v>
      </c>
      <c r="I100" s="2" t="b">
        <v>0</v>
      </c>
      <c r="J100" s="2" t="b">
        <v>0</v>
      </c>
      <c r="K100" s="2">
        <v>0</v>
      </c>
      <c r="L100" s="2">
        <v>2775</v>
      </c>
      <c r="M100" s="2">
        <v>366</v>
      </c>
      <c r="N100" s="2">
        <v>366</v>
      </c>
      <c r="O100" s="2">
        <v>12</v>
      </c>
    </row>
    <row r="101" spans="1:15" ht="26.25">
      <c r="A101" s="3" t="s">
        <v>87</v>
      </c>
      <c r="B101" s="3" t="s">
        <v>58</v>
      </c>
      <c r="C101" s="2">
        <v>6</v>
      </c>
      <c r="D101" s="3" t="s">
        <v>21</v>
      </c>
      <c r="E101" s="2">
        <v>19</v>
      </c>
      <c r="F101" s="2">
        <v>9</v>
      </c>
      <c r="G101" s="2">
        <v>1</v>
      </c>
      <c r="H101" s="2" t="b">
        <v>1</v>
      </c>
      <c r="I101" s="2" t="b">
        <v>0</v>
      </c>
      <c r="J101" s="2" t="b">
        <v>0</v>
      </c>
      <c r="K101" s="2">
        <v>0</v>
      </c>
      <c r="L101" s="2">
        <v>1665</v>
      </c>
      <c r="M101" s="2">
        <v>458</v>
      </c>
      <c r="N101" s="2">
        <v>458</v>
      </c>
      <c r="O101" s="2">
        <v>12</v>
      </c>
    </row>
    <row r="102" spans="1:15" ht="26.25">
      <c r="A102" s="3" t="s">
        <v>61</v>
      </c>
      <c r="B102" s="3" t="s">
        <v>62</v>
      </c>
      <c r="C102" s="2">
        <v>6</v>
      </c>
      <c r="D102" s="3" t="s">
        <v>24</v>
      </c>
      <c r="E102" s="2">
        <v>20</v>
      </c>
      <c r="F102" s="2">
        <v>2</v>
      </c>
      <c r="G102" s="2">
        <v>2</v>
      </c>
      <c r="H102" s="2" t="b">
        <v>0</v>
      </c>
      <c r="I102" s="2" t="b">
        <v>0</v>
      </c>
      <c r="J102" s="2" t="b">
        <v>0</v>
      </c>
      <c r="K102" s="2">
        <v>0</v>
      </c>
      <c r="L102" s="2">
        <v>350</v>
      </c>
      <c r="M102" s="2">
        <v>1157</v>
      </c>
      <c r="N102" s="2">
        <v>1157</v>
      </c>
      <c r="O102" s="2">
        <v>13</v>
      </c>
    </row>
    <row r="103" spans="1:15" ht="26.25">
      <c r="A103" s="3" t="s">
        <v>69</v>
      </c>
      <c r="B103" s="3" t="s">
        <v>70</v>
      </c>
      <c r="C103" s="2">
        <v>4</v>
      </c>
      <c r="D103" s="3" t="s">
        <v>24</v>
      </c>
      <c r="E103" s="2">
        <v>74</v>
      </c>
      <c r="F103" s="2">
        <v>13</v>
      </c>
      <c r="G103" s="2">
        <v>4</v>
      </c>
      <c r="H103" s="2" t="b">
        <v>0</v>
      </c>
      <c r="I103" s="2" t="b">
        <v>1</v>
      </c>
      <c r="J103" s="2" t="b">
        <v>0</v>
      </c>
      <c r="K103" s="2">
        <v>0</v>
      </c>
      <c r="L103" s="2">
        <v>2290</v>
      </c>
      <c r="M103" s="2">
        <v>925</v>
      </c>
      <c r="N103" s="2">
        <v>925</v>
      </c>
      <c r="O103" s="2">
        <v>13</v>
      </c>
    </row>
    <row r="104" spans="1:15" ht="26.25">
      <c r="A104" s="3" t="s">
        <v>67</v>
      </c>
      <c r="B104" s="3" t="s">
        <v>68</v>
      </c>
      <c r="C104" s="2">
        <v>4</v>
      </c>
      <c r="D104" s="3" t="s">
        <v>24</v>
      </c>
      <c r="E104" s="2">
        <v>5</v>
      </c>
      <c r="F104" s="2">
        <v>4</v>
      </c>
      <c r="G104" s="2">
        <v>3</v>
      </c>
      <c r="H104" s="2" t="b">
        <v>0</v>
      </c>
      <c r="I104" s="2" t="b">
        <v>0</v>
      </c>
      <c r="J104" s="2" t="b">
        <v>0</v>
      </c>
      <c r="K104" s="2">
        <v>0</v>
      </c>
      <c r="L104" s="2">
        <v>325</v>
      </c>
      <c r="M104" s="2">
        <v>925</v>
      </c>
      <c r="N104" s="2">
        <v>925</v>
      </c>
      <c r="O104" s="2">
        <v>13</v>
      </c>
    </row>
    <row r="105" spans="1:15" ht="39">
      <c r="A105" s="3" t="s">
        <v>59</v>
      </c>
      <c r="B105" s="3" t="s">
        <v>60</v>
      </c>
      <c r="C105" s="2">
        <v>5</v>
      </c>
      <c r="D105" s="3" t="s">
        <v>24</v>
      </c>
      <c r="E105" s="2">
        <v>21</v>
      </c>
      <c r="F105" s="2">
        <v>1</v>
      </c>
      <c r="G105" s="2">
        <v>0</v>
      </c>
      <c r="H105" s="2" t="b">
        <v>0</v>
      </c>
      <c r="I105" s="2" t="b">
        <v>0</v>
      </c>
      <c r="J105" s="2" t="b">
        <v>0</v>
      </c>
      <c r="K105" s="2">
        <v>0</v>
      </c>
      <c r="L105" s="2">
        <v>260</v>
      </c>
      <c r="M105" s="2">
        <v>1041</v>
      </c>
      <c r="N105" s="2">
        <v>1041</v>
      </c>
      <c r="O105" s="2">
        <v>13</v>
      </c>
    </row>
    <row r="106" spans="1:15" ht="26.25">
      <c r="A106" s="3" t="s">
        <v>74</v>
      </c>
      <c r="B106" s="3" t="s">
        <v>75</v>
      </c>
      <c r="C106" s="2">
        <v>5</v>
      </c>
      <c r="D106" s="3" t="s">
        <v>24</v>
      </c>
      <c r="E106" s="2">
        <v>32</v>
      </c>
      <c r="F106" s="2">
        <v>2</v>
      </c>
      <c r="G106" s="2">
        <v>1</v>
      </c>
      <c r="H106" s="2" t="b">
        <v>0</v>
      </c>
      <c r="I106" s="2" t="b">
        <v>0</v>
      </c>
      <c r="J106" s="2" t="b">
        <v>0</v>
      </c>
      <c r="K106" s="2">
        <v>0</v>
      </c>
      <c r="L106" s="2">
        <v>445</v>
      </c>
      <c r="M106" s="2">
        <v>1041</v>
      </c>
      <c r="N106" s="2">
        <v>1041</v>
      </c>
      <c r="O106" s="2">
        <v>13</v>
      </c>
    </row>
    <row r="107" spans="1:15" ht="26.25">
      <c r="A107" s="3" t="s">
        <v>71</v>
      </c>
      <c r="B107" s="3" t="s">
        <v>68</v>
      </c>
      <c r="C107" s="2">
        <v>4</v>
      </c>
      <c r="D107" s="3" t="s">
        <v>24</v>
      </c>
      <c r="E107" s="2">
        <v>13</v>
      </c>
      <c r="F107" s="2">
        <v>2</v>
      </c>
      <c r="G107" s="2">
        <v>0</v>
      </c>
      <c r="H107" s="2" t="b">
        <v>0</v>
      </c>
      <c r="I107" s="2" t="b">
        <v>0</v>
      </c>
      <c r="J107" s="2" t="b">
        <v>0</v>
      </c>
      <c r="K107" s="2">
        <v>0</v>
      </c>
      <c r="L107" s="2">
        <v>230</v>
      </c>
      <c r="M107" s="2">
        <v>925</v>
      </c>
      <c r="N107" s="2">
        <v>925</v>
      </c>
      <c r="O107" s="2">
        <v>13</v>
      </c>
    </row>
    <row r="108" spans="1:15" ht="26.25">
      <c r="A108" s="3" t="s">
        <v>63</v>
      </c>
      <c r="B108" s="3" t="s">
        <v>64</v>
      </c>
      <c r="C108" s="2">
        <v>3</v>
      </c>
      <c r="D108" s="3" t="s">
        <v>24</v>
      </c>
      <c r="E108" s="2">
        <v>3</v>
      </c>
      <c r="F108" s="2">
        <v>2</v>
      </c>
      <c r="G108" s="2">
        <v>0</v>
      </c>
      <c r="H108" s="2" t="b">
        <v>0</v>
      </c>
      <c r="I108" s="2" t="b">
        <v>0</v>
      </c>
      <c r="J108" s="2" t="b">
        <v>0</v>
      </c>
      <c r="K108" s="2">
        <v>0</v>
      </c>
      <c r="L108" s="2">
        <v>130</v>
      </c>
      <c r="M108" s="2">
        <v>810</v>
      </c>
      <c r="N108" s="2">
        <v>810</v>
      </c>
      <c r="O108" s="2">
        <v>13</v>
      </c>
    </row>
    <row r="109" spans="1:15" ht="26.25">
      <c r="A109" s="3" t="s">
        <v>89</v>
      </c>
      <c r="B109" s="3" t="s">
        <v>90</v>
      </c>
      <c r="C109" s="2">
        <v>5</v>
      </c>
      <c r="D109" s="3" t="s">
        <v>24</v>
      </c>
      <c r="E109" s="2">
        <v>11</v>
      </c>
      <c r="F109" s="2">
        <v>1</v>
      </c>
      <c r="G109" s="2">
        <v>0</v>
      </c>
      <c r="H109" s="2" t="b">
        <v>0</v>
      </c>
      <c r="I109" s="2" t="b">
        <v>0</v>
      </c>
      <c r="J109" s="2" t="b">
        <v>0</v>
      </c>
      <c r="K109" s="2">
        <v>0</v>
      </c>
      <c r="L109" s="2">
        <v>160</v>
      </c>
      <c r="M109" s="2">
        <v>1041</v>
      </c>
      <c r="N109" s="2">
        <v>1041</v>
      </c>
      <c r="O109" s="2">
        <v>13</v>
      </c>
    </row>
    <row r="110" spans="1:15" ht="26.25">
      <c r="A110" s="3" t="s">
        <v>19</v>
      </c>
      <c r="B110" s="3" t="s">
        <v>20</v>
      </c>
      <c r="C110" s="2">
        <v>5</v>
      </c>
      <c r="D110" s="3" t="s">
        <v>21</v>
      </c>
      <c r="E110" s="2">
        <v>34</v>
      </c>
      <c r="F110" s="2">
        <v>21</v>
      </c>
      <c r="G110" s="2">
        <v>0</v>
      </c>
      <c r="H110" s="2" t="b">
        <v>1</v>
      </c>
      <c r="I110" s="2" t="b">
        <v>0</v>
      </c>
      <c r="J110" s="2" t="b">
        <v>0</v>
      </c>
      <c r="K110" s="2">
        <v>0</v>
      </c>
      <c r="L110" s="2">
        <v>2290</v>
      </c>
      <c r="M110" s="2">
        <v>473</v>
      </c>
      <c r="N110" s="2">
        <v>473</v>
      </c>
      <c r="O110" s="2">
        <v>13</v>
      </c>
    </row>
    <row r="111" spans="1:15" ht="39">
      <c r="A111" s="3" t="s">
        <v>52</v>
      </c>
      <c r="B111" s="3" t="s">
        <v>53</v>
      </c>
      <c r="C111" s="2">
        <v>4</v>
      </c>
      <c r="D111" s="3" t="s">
        <v>21</v>
      </c>
      <c r="E111" s="2">
        <v>30</v>
      </c>
      <c r="F111" s="2">
        <v>7</v>
      </c>
      <c r="G111" s="2">
        <v>4</v>
      </c>
      <c r="H111" s="2" t="b">
        <v>0</v>
      </c>
      <c r="I111" s="2" t="b">
        <v>0</v>
      </c>
      <c r="J111" s="2" t="b">
        <v>0</v>
      </c>
      <c r="K111" s="2">
        <v>0</v>
      </c>
      <c r="L111" s="2">
        <v>750</v>
      </c>
      <c r="M111" s="2">
        <v>841</v>
      </c>
      <c r="N111" s="2">
        <v>841</v>
      </c>
      <c r="O111" s="2">
        <v>13</v>
      </c>
    </row>
    <row r="112" spans="1:15" ht="39">
      <c r="A112" s="3" t="s">
        <v>50</v>
      </c>
      <c r="B112" s="3" t="s">
        <v>51</v>
      </c>
      <c r="C112" s="2">
        <v>5</v>
      </c>
      <c r="D112" s="3" t="s">
        <v>21</v>
      </c>
      <c r="E112" s="2">
        <v>67</v>
      </c>
      <c r="F112" s="2">
        <v>19</v>
      </c>
      <c r="G112" s="2">
        <v>8</v>
      </c>
      <c r="H112" s="2" t="b">
        <v>0</v>
      </c>
      <c r="I112" s="2" t="b">
        <v>0</v>
      </c>
      <c r="J112" s="2" t="b">
        <v>0</v>
      </c>
      <c r="K112" s="2">
        <v>0</v>
      </c>
      <c r="L112" s="2">
        <v>1820</v>
      </c>
      <c r="M112" s="2">
        <v>946</v>
      </c>
      <c r="N112" s="2">
        <v>946</v>
      </c>
      <c r="O112" s="2">
        <v>13</v>
      </c>
    </row>
    <row r="113" spans="1:15" ht="26.25">
      <c r="A113" s="3" t="s">
        <v>56</v>
      </c>
      <c r="B113" s="3" t="s">
        <v>45</v>
      </c>
      <c r="C113" s="2">
        <v>5</v>
      </c>
      <c r="D113" s="3" t="s">
        <v>21</v>
      </c>
      <c r="E113" s="2">
        <v>45</v>
      </c>
      <c r="F113" s="2">
        <v>10</v>
      </c>
      <c r="G113" s="2">
        <v>6</v>
      </c>
      <c r="H113" s="2" t="b">
        <v>0</v>
      </c>
      <c r="I113" s="2" t="b">
        <v>0</v>
      </c>
      <c r="J113" s="2" t="b">
        <v>0</v>
      </c>
      <c r="K113" s="2">
        <v>0</v>
      </c>
      <c r="L113" s="2">
        <v>1100</v>
      </c>
      <c r="M113" s="2">
        <v>946</v>
      </c>
      <c r="N113" s="2">
        <v>946</v>
      </c>
      <c r="O113" s="2">
        <v>13</v>
      </c>
    </row>
    <row r="114" spans="1:15" ht="39">
      <c r="A114" s="3" t="s">
        <v>76</v>
      </c>
      <c r="B114" s="3" t="s">
        <v>77</v>
      </c>
      <c r="C114" s="2">
        <v>5</v>
      </c>
      <c r="D114" s="3" t="s">
        <v>21</v>
      </c>
      <c r="E114" s="2">
        <v>10</v>
      </c>
      <c r="F114" s="2">
        <v>3</v>
      </c>
      <c r="G114" s="2">
        <v>8</v>
      </c>
      <c r="H114" s="2" t="b">
        <v>0</v>
      </c>
      <c r="I114" s="2" t="b">
        <v>0</v>
      </c>
      <c r="J114" s="2" t="b">
        <v>0</v>
      </c>
      <c r="K114" s="2">
        <v>0</v>
      </c>
      <c r="L114" s="2">
        <v>450</v>
      </c>
      <c r="M114" s="2">
        <v>946</v>
      </c>
      <c r="N114" s="2">
        <v>946</v>
      </c>
      <c r="O114" s="2">
        <v>13</v>
      </c>
    </row>
    <row r="115" spans="1:15" ht="26.25">
      <c r="A115" s="3" t="s">
        <v>44</v>
      </c>
      <c r="B115" s="3" t="s">
        <v>45</v>
      </c>
      <c r="C115" s="2">
        <v>5</v>
      </c>
      <c r="D115" s="3" t="s">
        <v>21</v>
      </c>
      <c r="E115" s="2">
        <v>31</v>
      </c>
      <c r="F115" s="2">
        <v>26</v>
      </c>
      <c r="G115" s="2">
        <v>8</v>
      </c>
      <c r="H115" s="2" t="b">
        <v>0</v>
      </c>
      <c r="I115" s="2" t="b">
        <v>1</v>
      </c>
      <c r="J115" s="2" t="b">
        <v>0</v>
      </c>
      <c r="K115" s="2">
        <v>0</v>
      </c>
      <c r="L115" s="2">
        <v>2710</v>
      </c>
      <c r="M115" s="2">
        <v>946</v>
      </c>
      <c r="N115" s="2">
        <v>946</v>
      </c>
      <c r="O115" s="2">
        <v>13</v>
      </c>
    </row>
    <row r="116" spans="1:15" ht="26.25">
      <c r="A116" s="3" t="s">
        <v>54</v>
      </c>
      <c r="B116" s="3" t="s">
        <v>55</v>
      </c>
      <c r="C116" s="2">
        <v>4</v>
      </c>
      <c r="D116" s="3" t="s">
        <v>21</v>
      </c>
      <c r="E116" s="2">
        <v>41</v>
      </c>
      <c r="F116" s="2">
        <v>14</v>
      </c>
      <c r="G116" s="2">
        <v>9</v>
      </c>
      <c r="H116" s="2" t="b">
        <v>0</v>
      </c>
      <c r="I116" s="2" t="b">
        <v>0</v>
      </c>
      <c r="J116" s="2" t="b">
        <v>0</v>
      </c>
      <c r="K116" s="2">
        <v>0</v>
      </c>
      <c r="L116" s="2">
        <v>1335</v>
      </c>
      <c r="M116" s="2">
        <v>841</v>
      </c>
      <c r="N116" s="2">
        <v>841</v>
      </c>
      <c r="O116" s="2">
        <v>13</v>
      </c>
    </row>
    <row r="117" spans="1:15" ht="26.25">
      <c r="A117" s="3" t="s">
        <v>46</v>
      </c>
      <c r="B117" s="3" t="s">
        <v>47</v>
      </c>
      <c r="C117" s="2">
        <v>3</v>
      </c>
      <c r="D117" s="3" t="s">
        <v>21</v>
      </c>
      <c r="E117" s="2">
        <v>0</v>
      </c>
      <c r="F117" s="2">
        <v>1</v>
      </c>
      <c r="G117" s="2">
        <v>0</v>
      </c>
      <c r="H117" s="2" t="b">
        <v>0</v>
      </c>
      <c r="I117" s="2" t="b">
        <v>0</v>
      </c>
      <c r="J117" s="2" t="b">
        <v>0</v>
      </c>
      <c r="K117" s="2">
        <v>0</v>
      </c>
      <c r="L117" s="2">
        <v>50</v>
      </c>
      <c r="M117" s="2">
        <v>736</v>
      </c>
      <c r="N117" s="2">
        <v>736</v>
      </c>
      <c r="O117" s="2">
        <v>13</v>
      </c>
    </row>
    <row r="118" spans="1:15" ht="26.25">
      <c r="A118" s="3" t="s">
        <v>65</v>
      </c>
      <c r="B118" s="3" t="s">
        <v>66</v>
      </c>
      <c r="C118" s="2">
        <v>6</v>
      </c>
      <c r="D118" s="3" t="s">
        <v>24</v>
      </c>
      <c r="E118" s="2">
        <v>68</v>
      </c>
      <c r="F118" s="2">
        <v>6</v>
      </c>
      <c r="G118" s="2">
        <v>4</v>
      </c>
      <c r="H118" s="2" t="b">
        <v>0</v>
      </c>
      <c r="I118" s="2" t="b">
        <v>0</v>
      </c>
      <c r="J118" s="2" t="b">
        <v>0</v>
      </c>
      <c r="K118" s="2">
        <v>0</v>
      </c>
      <c r="L118" s="2">
        <v>1080</v>
      </c>
      <c r="M118" s="2">
        <v>1157</v>
      </c>
      <c r="N118" s="2">
        <v>1157</v>
      </c>
      <c r="O118" s="2">
        <v>13</v>
      </c>
    </row>
    <row r="119" spans="1:15" ht="39">
      <c r="A119" s="3" t="s">
        <v>72</v>
      </c>
      <c r="B119" s="3" t="s">
        <v>73</v>
      </c>
      <c r="C119" s="2">
        <v>6</v>
      </c>
      <c r="D119" s="3" t="s">
        <v>24</v>
      </c>
      <c r="E119" s="2">
        <v>19</v>
      </c>
      <c r="F119" s="2">
        <v>5</v>
      </c>
      <c r="G119" s="2">
        <v>1</v>
      </c>
      <c r="H119" s="2" t="b">
        <v>0</v>
      </c>
      <c r="I119" s="2" t="b">
        <v>0</v>
      </c>
      <c r="J119" s="2" t="b">
        <v>0</v>
      </c>
      <c r="K119" s="2">
        <v>0</v>
      </c>
      <c r="L119" s="2">
        <v>465</v>
      </c>
      <c r="M119" s="2">
        <v>1157</v>
      </c>
      <c r="N119" s="2">
        <v>1157</v>
      </c>
      <c r="O119" s="2">
        <v>13</v>
      </c>
    </row>
    <row r="120" spans="1:15" ht="26.25">
      <c r="A120" s="3" t="s">
        <v>95</v>
      </c>
      <c r="B120" s="3" t="s">
        <v>68</v>
      </c>
      <c r="C120" s="2">
        <v>4</v>
      </c>
      <c r="D120" s="3" t="s">
        <v>24</v>
      </c>
      <c r="E120" s="2">
        <v>79</v>
      </c>
      <c r="F120" s="2">
        <v>16</v>
      </c>
      <c r="G120" s="2">
        <v>3</v>
      </c>
      <c r="H120" s="2" t="b">
        <v>0</v>
      </c>
      <c r="I120" s="2" t="b">
        <v>1</v>
      </c>
      <c r="J120" s="2" t="b">
        <v>0</v>
      </c>
      <c r="K120" s="2">
        <v>0</v>
      </c>
      <c r="L120" s="2">
        <v>2465</v>
      </c>
      <c r="M120" s="2">
        <v>925</v>
      </c>
      <c r="N120" s="2">
        <v>925</v>
      </c>
      <c r="O120" s="2">
        <v>13</v>
      </c>
    </row>
    <row r="121" spans="1:15" ht="26.25">
      <c r="A121" s="3" t="s">
        <v>46</v>
      </c>
      <c r="B121" s="3" t="s">
        <v>47</v>
      </c>
      <c r="C121" s="2">
        <v>1</v>
      </c>
      <c r="D121" s="3" t="s">
        <v>21</v>
      </c>
      <c r="E121" s="2">
        <v>0</v>
      </c>
      <c r="F121" s="2">
        <v>0</v>
      </c>
      <c r="G121" s="2">
        <v>0</v>
      </c>
      <c r="H121" s="2" t="b">
        <v>0</v>
      </c>
      <c r="I121" s="2" t="b">
        <v>1</v>
      </c>
      <c r="J121" s="2" t="b">
        <v>0</v>
      </c>
      <c r="K121" s="2">
        <v>0</v>
      </c>
      <c r="L121" s="2">
        <v>400</v>
      </c>
      <c r="M121" s="2">
        <v>133</v>
      </c>
      <c r="N121" s="2">
        <v>133</v>
      </c>
      <c r="O121" s="2">
        <v>15</v>
      </c>
    </row>
    <row r="122" spans="1:15" ht="26.25">
      <c r="A122" s="3" t="s">
        <v>54</v>
      </c>
      <c r="B122" s="3" t="s">
        <v>55</v>
      </c>
      <c r="C122" s="2">
        <v>4</v>
      </c>
      <c r="D122" s="3" t="s">
        <v>21</v>
      </c>
      <c r="E122" s="2">
        <v>0</v>
      </c>
      <c r="F122" s="2">
        <v>0</v>
      </c>
      <c r="G122" s="2">
        <v>0</v>
      </c>
      <c r="H122" s="2" t="b">
        <v>0</v>
      </c>
      <c r="I122" s="2" t="b">
        <v>0</v>
      </c>
      <c r="J122" s="2" t="b">
        <v>0</v>
      </c>
      <c r="K122" s="2">
        <v>0</v>
      </c>
      <c r="L122" s="2">
        <v>0</v>
      </c>
      <c r="M122" s="2">
        <v>267</v>
      </c>
      <c r="N122" s="2">
        <v>267</v>
      </c>
      <c r="O122" s="2">
        <v>15</v>
      </c>
    </row>
    <row r="123" spans="1:15" ht="26.25">
      <c r="A123" s="3" t="s">
        <v>44</v>
      </c>
      <c r="B123" s="3" t="s">
        <v>45</v>
      </c>
      <c r="C123" s="2">
        <v>5</v>
      </c>
      <c r="D123" s="3" t="s">
        <v>21</v>
      </c>
      <c r="E123" s="2">
        <v>0</v>
      </c>
      <c r="F123" s="2">
        <v>0</v>
      </c>
      <c r="G123" s="2">
        <v>0</v>
      </c>
      <c r="H123" s="2" t="b">
        <v>0</v>
      </c>
      <c r="I123" s="2" t="b">
        <v>0</v>
      </c>
      <c r="J123" s="2" t="b">
        <v>0</v>
      </c>
      <c r="K123" s="2">
        <v>0</v>
      </c>
      <c r="L123" s="2">
        <v>0</v>
      </c>
      <c r="M123" s="2">
        <v>300</v>
      </c>
      <c r="N123" s="2">
        <v>300</v>
      </c>
      <c r="O123" s="2">
        <v>15</v>
      </c>
    </row>
    <row r="124" spans="1:15" ht="39">
      <c r="A124" s="3" t="s">
        <v>76</v>
      </c>
      <c r="B124" s="3" t="s">
        <v>77</v>
      </c>
      <c r="C124" s="2">
        <v>5</v>
      </c>
      <c r="D124" s="3" t="s">
        <v>21</v>
      </c>
      <c r="E124" s="2">
        <v>0</v>
      </c>
      <c r="F124" s="2">
        <v>0</v>
      </c>
      <c r="G124" s="2">
        <v>0</v>
      </c>
      <c r="H124" s="2" t="b">
        <v>0</v>
      </c>
      <c r="I124" s="2" t="b">
        <v>0</v>
      </c>
      <c r="J124" s="2" t="b">
        <v>0</v>
      </c>
      <c r="K124" s="2">
        <v>0</v>
      </c>
      <c r="L124" s="2">
        <v>0</v>
      </c>
      <c r="M124" s="2">
        <v>300</v>
      </c>
      <c r="N124" s="2">
        <v>300</v>
      </c>
      <c r="O124" s="2">
        <v>15</v>
      </c>
    </row>
    <row r="125" spans="1:15" ht="26.25">
      <c r="A125" s="3" t="s">
        <v>56</v>
      </c>
      <c r="B125" s="3" t="s">
        <v>45</v>
      </c>
      <c r="C125" s="2">
        <v>5</v>
      </c>
      <c r="D125" s="3" t="s">
        <v>21</v>
      </c>
      <c r="E125" s="2">
        <v>0</v>
      </c>
      <c r="F125" s="2">
        <v>0</v>
      </c>
      <c r="G125" s="2">
        <v>0</v>
      </c>
      <c r="H125" s="2" t="b">
        <v>0</v>
      </c>
      <c r="I125" s="2" t="b">
        <v>0</v>
      </c>
      <c r="J125" s="2" t="b">
        <v>0</v>
      </c>
      <c r="K125" s="2">
        <v>0</v>
      </c>
      <c r="L125" s="2">
        <v>0</v>
      </c>
      <c r="M125" s="2">
        <v>300</v>
      </c>
      <c r="N125" s="2">
        <v>300</v>
      </c>
      <c r="O125" s="2">
        <v>15</v>
      </c>
    </row>
    <row r="126" spans="1:15" ht="39">
      <c r="A126" s="3" t="s">
        <v>50</v>
      </c>
      <c r="B126" s="3" t="s">
        <v>51</v>
      </c>
      <c r="C126" s="2">
        <v>5</v>
      </c>
      <c r="D126" s="3" t="s">
        <v>21</v>
      </c>
      <c r="E126" s="2">
        <v>0</v>
      </c>
      <c r="F126" s="2">
        <v>0</v>
      </c>
      <c r="G126" s="2">
        <v>0</v>
      </c>
      <c r="H126" s="2" t="b">
        <v>0</v>
      </c>
      <c r="I126" s="2" t="b">
        <v>0</v>
      </c>
      <c r="J126" s="2" t="b">
        <v>0</v>
      </c>
      <c r="K126" s="2">
        <v>0</v>
      </c>
      <c r="L126" s="2">
        <v>0</v>
      </c>
      <c r="M126" s="2">
        <v>300</v>
      </c>
      <c r="N126" s="2">
        <v>300</v>
      </c>
      <c r="O126" s="2">
        <v>15</v>
      </c>
    </row>
    <row r="127" spans="1:15" ht="39">
      <c r="A127" s="3" t="s">
        <v>52</v>
      </c>
      <c r="B127" s="3" t="s">
        <v>53</v>
      </c>
      <c r="C127" s="2">
        <v>4</v>
      </c>
      <c r="D127" s="3" t="s">
        <v>21</v>
      </c>
      <c r="E127" s="2">
        <v>0</v>
      </c>
      <c r="F127" s="2">
        <v>0</v>
      </c>
      <c r="G127" s="2">
        <v>0</v>
      </c>
      <c r="H127" s="2" t="b">
        <v>0</v>
      </c>
      <c r="I127" s="2" t="b">
        <v>0</v>
      </c>
      <c r="J127" s="2" t="b">
        <v>0</v>
      </c>
      <c r="K127" s="2">
        <v>0</v>
      </c>
      <c r="L127" s="2">
        <v>0</v>
      </c>
      <c r="M127" s="2">
        <v>267</v>
      </c>
      <c r="N127" s="2">
        <v>267</v>
      </c>
      <c r="O127" s="2">
        <v>15</v>
      </c>
    </row>
    <row r="128" spans="1:15" ht="26.25">
      <c r="A128" s="3" t="s">
        <v>19</v>
      </c>
      <c r="B128" s="3" t="s">
        <v>20</v>
      </c>
      <c r="C128" s="2">
        <v>5</v>
      </c>
      <c r="D128" s="3" t="s">
        <v>21</v>
      </c>
      <c r="E128" s="2">
        <v>0</v>
      </c>
      <c r="F128" s="2">
        <v>0</v>
      </c>
      <c r="G128" s="2">
        <v>0</v>
      </c>
      <c r="H128" s="2" t="b">
        <v>0</v>
      </c>
      <c r="I128" s="2" t="b">
        <v>0</v>
      </c>
      <c r="J128" s="2" t="b">
        <v>0</v>
      </c>
      <c r="K128" s="2">
        <v>0</v>
      </c>
      <c r="L128" s="2">
        <v>0</v>
      </c>
      <c r="M128" s="2">
        <v>300</v>
      </c>
      <c r="N128" s="2">
        <v>300</v>
      </c>
      <c r="O128" s="2">
        <v>15</v>
      </c>
    </row>
    <row r="129" spans="1:15" ht="26.25">
      <c r="A129" s="3" t="s">
        <v>82</v>
      </c>
      <c r="B129" s="3" t="s">
        <v>58</v>
      </c>
      <c r="C129" s="2">
        <v>6</v>
      </c>
      <c r="D129" s="3" t="s">
        <v>21</v>
      </c>
      <c r="E129" s="2">
        <v>0</v>
      </c>
      <c r="F129" s="2">
        <v>0</v>
      </c>
      <c r="G129" s="2">
        <v>0</v>
      </c>
      <c r="H129" s="2" t="b">
        <v>0</v>
      </c>
      <c r="I129" s="2" t="b">
        <v>0</v>
      </c>
      <c r="J129" s="2" t="b">
        <v>0</v>
      </c>
      <c r="K129" s="2">
        <v>0</v>
      </c>
      <c r="L129" s="2">
        <v>0</v>
      </c>
      <c r="M129" s="2">
        <v>333</v>
      </c>
      <c r="N129" s="2">
        <v>333</v>
      </c>
      <c r="O129" s="2">
        <v>15</v>
      </c>
    </row>
    <row r="130" spans="1:15" ht="39">
      <c r="A130" s="3" t="s">
        <v>30</v>
      </c>
      <c r="B130" s="3" t="s">
        <v>31</v>
      </c>
      <c r="C130" s="2">
        <v>6</v>
      </c>
      <c r="D130" s="3" t="s">
        <v>24</v>
      </c>
      <c r="E130" s="2">
        <v>0</v>
      </c>
      <c r="F130" s="2">
        <v>0</v>
      </c>
      <c r="G130" s="2">
        <v>0</v>
      </c>
      <c r="H130" s="2" t="b">
        <v>0</v>
      </c>
      <c r="I130" s="2" t="b">
        <v>0</v>
      </c>
      <c r="J130" s="2" t="b">
        <v>0</v>
      </c>
      <c r="K130" s="2">
        <v>0</v>
      </c>
      <c r="L130" s="2">
        <v>0</v>
      </c>
      <c r="M130" s="2">
        <v>758</v>
      </c>
      <c r="N130" s="2">
        <v>758</v>
      </c>
      <c r="O130" s="2">
        <v>15</v>
      </c>
    </row>
    <row r="131" spans="1:15" ht="39">
      <c r="A131" s="3" t="s">
        <v>28</v>
      </c>
      <c r="B131" s="3" t="s">
        <v>29</v>
      </c>
      <c r="C131" s="2">
        <v>6</v>
      </c>
      <c r="D131" s="3" t="s">
        <v>24</v>
      </c>
      <c r="E131" s="2">
        <v>0</v>
      </c>
      <c r="F131" s="2">
        <v>0</v>
      </c>
      <c r="G131" s="2">
        <v>0</v>
      </c>
      <c r="H131" s="2" t="b">
        <v>0</v>
      </c>
      <c r="I131" s="2" t="b">
        <v>0</v>
      </c>
      <c r="J131" s="2" t="b">
        <v>0</v>
      </c>
      <c r="K131" s="2">
        <v>0</v>
      </c>
      <c r="L131" s="2">
        <v>0</v>
      </c>
      <c r="M131" s="2">
        <v>758</v>
      </c>
      <c r="N131" s="2">
        <v>758</v>
      </c>
      <c r="O131" s="2">
        <v>15</v>
      </c>
    </row>
    <row r="132" spans="1:15" ht="39">
      <c r="A132" s="3" t="s">
        <v>34</v>
      </c>
      <c r="B132" s="3" t="s">
        <v>35</v>
      </c>
      <c r="C132" s="2">
        <v>6</v>
      </c>
      <c r="D132" s="3" t="s">
        <v>24</v>
      </c>
      <c r="E132" s="2">
        <v>0</v>
      </c>
      <c r="F132" s="2">
        <v>0</v>
      </c>
      <c r="G132" s="2">
        <v>0</v>
      </c>
      <c r="H132" s="2" t="b">
        <v>0</v>
      </c>
      <c r="I132" s="2" t="b">
        <v>0</v>
      </c>
      <c r="J132" s="2" t="b">
        <v>0</v>
      </c>
      <c r="K132" s="2">
        <v>0</v>
      </c>
      <c r="L132" s="2">
        <v>0</v>
      </c>
      <c r="M132" s="2">
        <v>758</v>
      </c>
      <c r="N132" s="2">
        <v>758</v>
      </c>
      <c r="O132" s="2">
        <v>15</v>
      </c>
    </row>
    <row r="133" spans="1:15" ht="26.25">
      <c r="A133" s="3" t="s">
        <v>38</v>
      </c>
      <c r="B133" s="3" t="s">
        <v>39</v>
      </c>
      <c r="C133" s="2">
        <v>4</v>
      </c>
      <c r="D133" s="3" t="s">
        <v>24</v>
      </c>
      <c r="E133" s="2">
        <v>0</v>
      </c>
      <c r="F133" s="2">
        <v>0</v>
      </c>
      <c r="G133" s="2">
        <v>0</v>
      </c>
      <c r="H133" s="2" t="b">
        <v>0</v>
      </c>
      <c r="I133" s="2" t="b">
        <v>0</v>
      </c>
      <c r="J133" s="2" t="b">
        <v>0</v>
      </c>
      <c r="K133" s="2">
        <v>0</v>
      </c>
      <c r="L133" s="2">
        <v>0</v>
      </c>
      <c r="M133" s="2">
        <v>607</v>
      </c>
      <c r="N133" s="2">
        <v>607</v>
      </c>
      <c r="O133" s="2">
        <v>15</v>
      </c>
    </row>
    <row r="134" spans="1:15" ht="39">
      <c r="A134" s="3" t="s">
        <v>93</v>
      </c>
      <c r="B134" s="3" t="s">
        <v>94</v>
      </c>
      <c r="C134" s="2">
        <v>4</v>
      </c>
      <c r="D134" s="3" t="s">
        <v>24</v>
      </c>
      <c r="E134" s="2">
        <v>0</v>
      </c>
      <c r="F134" s="2">
        <v>0</v>
      </c>
      <c r="G134" s="2">
        <v>0</v>
      </c>
      <c r="H134" s="2" t="b">
        <v>0</v>
      </c>
      <c r="I134" s="2" t="b">
        <v>0</v>
      </c>
      <c r="J134" s="2" t="b">
        <v>0</v>
      </c>
      <c r="K134" s="2">
        <v>0</v>
      </c>
      <c r="L134" s="2">
        <v>0</v>
      </c>
      <c r="M134" s="2">
        <v>607</v>
      </c>
      <c r="N134" s="2">
        <v>607</v>
      </c>
      <c r="O134" s="2">
        <v>15</v>
      </c>
    </row>
    <row r="135" spans="1:15" ht="39">
      <c r="A135" s="3" t="s">
        <v>25</v>
      </c>
      <c r="B135" s="3" t="s">
        <v>23</v>
      </c>
      <c r="C135" s="2">
        <v>6</v>
      </c>
      <c r="D135" s="3" t="s">
        <v>24</v>
      </c>
      <c r="E135" s="2">
        <v>0</v>
      </c>
      <c r="F135" s="2">
        <v>0</v>
      </c>
      <c r="G135" s="2">
        <v>0</v>
      </c>
      <c r="H135" s="2" t="b">
        <v>0</v>
      </c>
      <c r="I135" s="2" t="b">
        <v>0</v>
      </c>
      <c r="J135" s="2" t="b">
        <v>0</v>
      </c>
      <c r="K135" s="2">
        <v>0</v>
      </c>
      <c r="L135" s="2">
        <v>0</v>
      </c>
      <c r="M135" s="2">
        <v>758</v>
      </c>
      <c r="N135" s="2">
        <v>758</v>
      </c>
      <c r="O135" s="2">
        <v>15</v>
      </c>
    </row>
    <row r="136" spans="1:15" ht="26.25">
      <c r="A136" s="3" t="s">
        <v>26</v>
      </c>
      <c r="B136" s="3" t="s">
        <v>27</v>
      </c>
      <c r="C136" s="2">
        <v>3</v>
      </c>
      <c r="D136" s="3" t="s">
        <v>24</v>
      </c>
      <c r="E136" s="2">
        <v>0</v>
      </c>
      <c r="F136" s="2">
        <v>0</v>
      </c>
      <c r="G136" s="2">
        <v>0</v>
      </c>
      <c r="H136" s="2" t="b">
        <v>0</v>
      </c>
      <c r="I136" s="2" t="b">
        <v>0</v>
      </c>
      <c r="J136" s="2" t="b">
        <v>0</v>
      </c>
      <c r="K136" s="2">
        <v>0</v>
      </c>
      <c r="L136" s="2">
        <v>0</v>
      </c>
      <c r="M136" s="2">
        <v>531</v>
      </c>
      <c r="N136" s="2">
        <v>531</v>
      </c>
      <c r="O136" s="2">
        <v>15</v>
      </c>
    </row>
    <row r="137" spans="1:15" ht="26.25">
      <c r="A137" s="3" t="s">
        <v>32</v>
      </c>
      <c r="B137" s="3" t="s">
        <v>33</v>
      </c>
      <c r="C137" s="2">
        <v>5</v>
      </c>
      <c r="D137" s="3" t="s">
        <v>24</v>
      </c>
      <c r="E137" s="2">
        <v>0</v>
      </c>
      <c r="F137" s="2">
        <v>0</v>
      </c>
      <c r="G137" s="2">
        <v>0</v>
      </c>
      <c r="H137" s="2" t="b">
        <v>0</v>
      </c>
      <c r="I137" s="2" t="b">
        <v>0</v>
      </c>
      <c r="J137" s="2" t="b">
        <v>0</v>
      </c>
      <c r="K137" s="2">
        <v>0</v>
      </c>
      <c r="L137" s="2">
        <v>0</v>
      </c>
      <c r="M137" s="2">
        <v>682</v>
      </c>
      <c r="N137" s="2">
        <v>682</v>
      </c>
      <c r="O137" s="2">
        <v>15</v>
      </c>
    </row>
    <row r="138" spans="1:15" ht="39">
      <c r="A138" s="3" t="s">
        <v>22</v>
      </c>
      <c r="B138" s="3" t="s">
        <v>23</v>
      </c>
      <c r="C138" s="2">
        <v>6</v>
      </c>
      <c r="D138" s="3" t="s">
        <v>24</v>
      </c>
      <c r="E138" s="2">
        <v>0</v>
      </c>
      <c r="F138" s="2">
        <v>0</v>
      </c>
      <c r="G138" s="2">
        <v>0</v>
      </c>
      <c r="H138" s="2" t="b">
        <v>0</v>
      </c>
      <c r="I138" s="2" t="b">
        <v>0</v>
      </c>
      <c r="J138" s="2" t="b">
        <v>0</v>
      </c>
      <c r="K138" s="2">
        <v>0</v>
      </c>
      <c r="L138" s="2">
        <v>0</v>
      </c>
      <c r="M138" s="2">
        <v>758</v>
      </c>
      <c r="N138" s="2">
        <v>758</v>
      </c>
      <c r="O138" s="2">
        <v>15</v>
      </c>
    </row>
    <row r="139" spans="1:15" ht="26.25">
      <c r="A139" s="3" t="s">
        <v>40</v>
      </c>
      <c r="B139" s="3" t="s">
        <v>41</v>
      </c>
      <c r="C139" s="2">
        <v>5</v>
      </c>
      <c r="D139" s="3" t="s">
        <v>24</v>
      </c>
      <c r="E139" s="2">
        <v>0</v>
      </c>
      <c r="F139" s="2">
        <v>0</v>
      </c>
      <c r="G139" s="2">
        <v>0</v>
      </c>
      <c r="H139" s="2" t="b">
        <v>0</v>
      </c>
      <c r="I139" s="2" t="b">
        <v>0</v>
      </c>
      <c r="J139" s="2" t="b">
        <v>0</v>
      </c>
      <c r="K139" s="2">
        <v>0</v>
      </c>
      <c r="L139" s="2">
        <v>0</v>
      </c>
      <c r="M139" s="2">
        <v>682</v>
      </c>
      <c r="N139" s="2">
        <v>682</v>
      </c>
      <c r="O139" s="2">
        <v>15</v>
      </c>
    </row>
    <row r="140" spans="1:15" ht="26.25">
      <c r="A140" s="3" t="s">
        <v>57</v>
      </c>
      <c r="B140" s="3" t="s">
        <v>58</v>
      </c>
      <c r="C140" s="2">
        <v>6</v>
      </c>
      <c r="D140" s="3" t="s">
        <v>21</v>
      </c>
      <c r="E140" s="2">
        <v>0</v>
      </c>
      <c r="F140" s="2">
        <v>0</v>
      </c>
      <c r="G140" s="2">
        <v>0</v>
      </c>
      <c r="H140" s="2" t="b">
        <v>0</v>
      </c>
      <c r="I140" s="2" t="b">
        <v>0</v>
      </c>
      <c r="J140" s="2" t="b">
        <v>0</v>
      </c>
      <c r="K140" s="2">
        <v>0</v>
      </c>
      <c r="L140" s="2">
        <v>0</v>
      </c>
      <c r="M140" s="2">
        <v>721</v>
      </c>
      <c r="N140" s="2">
        <v>721</v>
      </c>
      <c r="O140" s="2">
        <v>14</v>
      </c>
    </row>
    <row r="141" spans="1:15" ht="26.25">
      <c r="A141" s="3" t="s">
        <v>78</v>
      </c>
      <c r="B141" s="3" t="s">
        <v>79</v>
      </c>
      <c r="C141" s="2">
        <v>4</v>
      </c>
      <c r="D141" s="3" t="s">
        <v>21</v>
      </c>
      <c r="E141" s="2">
        <v>0</v>
      </c>
      <c r="F141" s="2">
        <v>0</v>
      </c>
      <c r="G141" s="2">
        <v>0</v>
      </c>
      <c r="H141" s="2" t="b">
        <v>0</v>
      </c>
      <c r="I141" s="2" t="b">
        <v>0</v>
      </c>
      <c r="J141" s="2" t="b">
        <v>0</v>
      </c>
      <c r="K141" s="2">
        <v>0</v>
      </c>
      <c r="L141" s="2">
        <v>0</v>
      </c>
      <c r="M141" s="2">
        <v>577</v>
      </c>
      <c r="N141" s="2">
        <v>577</v>
      </c>
      <c r="O141" s="2">
        <v>14</v>
      </c>
    </row>
    <row r="142" spans="1:15" ht="26.25">
      <c r="A142" s="3" t="s">
        <v>87</v>
      </c>
      <c r="B142" s="3" t="s">
        <v>58</v>
      </c>
      <c r="C142" s="2">
        <v>6</v>
      </c>
      <c r="D142" s="3" t="s">
        <v>21</v>
      </c>
      <c r="E142" s="2">
        <v>0</v>
      </c>
      <c r="F142" s="2">
        <v>0</v>
      </c>
      <c r="G142" s="2">
        <v>0</v>
      </c>
      <c r="H142" s="2" t="b">
        <v>0</v>
      </c>
      <c r="I142" s="2" t="b">
        <v>0</v>
      </c>
      <c r="J142" s="2" t="b">
        <v>0</v>
      </c>
      <c r="K142" s="2">
        <v>0</v>
      </c>
      <c r="L142" s="2">
        <v>0</v>
      </c>
      <c r="M142" s="2">
        <v>721</v>
      </c>
      <c r="N142" s="2">
        <v>721</v>
      </c>
      <c r="O142" s="2">
        <v>14</v>
      </c>
    </row>
    <row r="143" spans="1:15" ht="26.25">
      <c r="A143" s="3" t="s">
        <v>88</v>
      </c>
      <c r="B143" s="3" t="s">
        <v>58</v>
      </c>
      <c r="C143" s="2">
        <v>6</v>
      </c>
      <c r="D143" s="3" t="s">
        <v>21</v>
      </c>
      <c r="E143" s="2">
        <v>0</v>
      </c>
      <c r="F143" s="2">
        <v>0</v>
      </c>
      <c r="G143" s="2">
        <v>0</v>
      </c>
      <c r="H143" s="2" t="b">
        <v>0</v>
      </c>
      <c r="I143" s="2" t="b">
        <v>0</v>
      </c>
      <c r="J143" s="2" t="b">
        <v>0</v>
      </c>
      <c r="K143" s="2">
        <v>0</v>
      </c>
      <c r="L143" s="2">
        <v>0</v>
      </c>
      <c r="M143" s="2">
        <v>721</v>
      </c>
      <c r="N143" s="2">
        <v>721</v>
      </c>
      <c r="O143" s="2">
        <v>14</v>
      </c>
    </row>
    <row r="144" spans="1:15" ht="39">
      <c r="A144" s="3" t="s">
        <v>80</v>
      </c>
      <c r="B144" s="3" t="s">
        <v>81</v>
      </c>
      <c r="C144" s="2">
        <v>6</v>
      </c>
      <c r="D144" s="3" t="s">
        <v>21</v>
      </c>
      <c r="E144" s="2">
        <v>0</v>
      </c>
      <c r="F144" s="2">
        <v>0</v>
      </c>
      <c r="G144" s="2">
        <v>0</v>
      </c>
      <c r="H144" s="2" t="b">
        <v>0</v>
      </c>
      <c r="I144" s="2" t="b">
        <v>0</v>
      </c>
      <c r="J144" s="2" t="b">
        <v>0</v>
      </c>
      <c r="K144" s="2">
        <v>0</v>
      </c>
      <c r="L144" s="2">
        <v>0</v>
      </c>
      <c r="M144" s="2">
        <v>721</v>
      </c>
      <c r="N144" s="2">
        <v>721</v>
      </c>
      <c r="O144" s="2">
        <v>14</v>
      </c>
    </row>
    <row r="145" spans="1:15" ht="39">
      <c r="A145" s="3" t="s">
        <v>91</v>
      </c>
      <c r="B145" s="3" t="s">
        <v>92</v>
      </c>
      <c r="C145" s="2">
        <v>6</v>
      </c>
      <c r="D145" s="3" t="s">
        <v>21</v>
      </c>
      <c r="E145" s="2">
        <v>0</v>
      </c>
      <c r="F145" s="2">
        <v>0</v>
      </c>
      <c r="G145" s="2">
        <v>0</v>
      </c>
      <c r="H145" s="2" t="b">
        <v>0</v>
      </c>
      <c r="I145" s="2" t="b">
        <v>0</v>
      </c>
      <c r="J145" s="2" t="b">
        <v>0</v>
      </c>
      <c r="K145" s="2">
        <v>0</v>
      </c>
      <c r="L145" s="2">
        <v>0</v>
      </c>
      <c r="M145" s="2">
        <v>721</v>
      </c>
      <c r="N145" s="2">
        <v>721</v>
      </c>
      <c r="O145" s="2">
        <v>14</v>
      </c>
    </row>
    <row r="146" spans="1:15" ht="26.25">
      <c r="A146" s="3" t="s">
        <v>48</v>
      </c>
      <c r="B146" s="3" t="s">
        <v>49</v>
      </c>
      <c r="C146" s="2">
        <v>4</v>
      </c>
      <c r="D146" s="3" t="s">
        <v>21</v>
      </c>
      <c r="E146" s="2">
        <v>0</v>
      </c>
      <c r="F146" s="2">
        <v>0</v>
      </c>
      <c r="G146" s="2">
        <v>0</v>
      </c>
      <c r="H146" s="2" t="b">
        <v>0</v>
      </c>
      <c r="I146" s="2" t="b">
        <v>0</v>
      </c>
      <c r="J146" s="2" t="b">
        <v>0</v>
      </c>
      <c r="K146" s="2">
        <v>0</v>
      </c>
      <c r="L146" s="2">
        <v>0</v>
      </c>
      <c r="M146" s="2">
        <v>577</v>
      </c>
      <c r="N146" s="2">
        <v>577</v>
      </c>
      <c r="O146" s="2">
        <v>14</v>
      </c>
    </row>
    <row r="147" spans="1:15" ht="26.25">
      <c r="A147" s="3" t="s">
        <v>42</v>
      </c>
      <c r="B147" s="3" t="s">
        <v>43</v>
      </c>
      <c r="C147" s="2">
        <v>6</v>
      </c>
      <c r="D147" s="3" t="s">
        <v>21</v>
      </c>
      <c r="E147" s="2">
        <v>0</v>
      </c>
      <c r="F147" s="2">
        <v>0</v>
      </c>
      <c r="G147" s="2">
        <v>0</v>
      </c>
      <c r="H147" s="2" t="b">
        <v>0</v>
      </c>
      <c r="I147" s="2" t="b">
        <v>0</v>
      </c>
      <c r="J147" s="2" t="b">
        <v>0</v>
      </c>
      <c r="K147" s="2">
        <v>0</v>
      </c>
      <c r="L147" s="2">
        <v>0</v>
      </c>
      <c r="M147" s="2">
        <v>721</v>
      </c>
      <c r="N147" s="2">
        <v>721</v>
      </c>
      <c r="O147" s="2">
        <v>14</v>
      </c>
    </row>
    <row r="148" spans="1:15" ht="39">
      <c r="A148" s="3" t="s">
        <v>83</v>
      </c>
      <c r="B148" s="3" t="s">
        <v>77</v>
      </c>
      <c r="C148" s="2">
        <v>5</v>
      </c>
      <c r="D148" s="3" t="s">
        <v>21</v>
      </c>
      <c r="E148" s="2">
        <v>0</v>
      </c>
      <c r="F148" s="2">
        <v>0</v>
      </c>
      <c r="G148" s="2">
        <v>0</v>
      </c>
      <c r="H148" s="2" t="b">
        <v>0</v>
      </c>
      <c r="I148" s="2" t="b">
        <v>0</v>
      </c>
      <c r="J148" s="2" t="b">
        <v>0</v>
      </c>
      <c r="K148" s="2">
        <v>0</v>
      </c>
      <c r="L148" s="2">
        <v>0</v>
      </c>
      <c r="M148" s="2">
        <v>649</v>
      </c>
      <c r="N148" s="2">
        <v>649</v>
      </c>
      <c r="O148" s="2">
        <v>14</v>
      </c>
    </row>
    <row r="149" spans="1:15" ht="26.25">
      <c r="A149" s="3" t="s">
        <v>84</v>
      </c>
      <c r="B149" s="3" t="s">
        <v>85</v>
      </c>
      <c r="C149" s="2">
        <v>6</v>
      </c>
      <c r="D149" s="3" t="s">
        <v>21</v>
      </c>
      <c r="E149" s="2">
        <v>0</v>
      </c>
      <c r="F149" s="2">
        <v>0</v>
      </c>
      <c r="G149" s="2">
        <v>0</v>
      </c>
      <c r="H149" s="2" t="b">
        <v>0</v>
      </c>
      <c r="I149" s="2" t="b">
        <v>0</v>
      </c>
      <c r="J149" s="2" t="b">
        <v>0</v>
      </c>
      <c r="K149" s="2">
        <v>0</v>
      </c>
      <c r="L149" s="2">
        <v>0</v>
      </c>
      <c r="M149" s="2">
        <v>721</v>
      </c>
      <c r="N149" s="2">
        <v>721</v>
      </c>
      <c r="O149" s="2">
        <v>14</v>
      </c>
    </row>
    <row r="150" spans="1:15" ht="39">
      <c r="A150" s="3" t="s">
        <v>86</v>
      </c>
      <c r="B150" s="3" t="s">
        <v>77</v>
      </c>
      <c r="C150" s="2">
        <v>5</v>
      </c>
      <c r="D150" s="3" t="s">
        <v>21</v>
      </c>
      <c r="E150" s="2">
        <v>0</v>
      </c>
      <c r="F150" s="2">
        <v>0</v>
      </c>
      <c r="G150" s="2">
        <v>0</v>
      </c>
      <c r="H150" s="2" t="b">
        <v>0</v>
      </c>
      <c r="I150" s="2" t="b">
        <v>0</v>
      </c>
      <c r="J150" s="2" t="b">
        <v>0</v>
      </c>
      <c r="K150" s="2">
        <v>0</v>
      </c>
      <c r="L150" s="2">
        <v>0</v>
      </c>
      <c r="M150" s="2">
        <v>649</v>
      </c>
      <c r="N150" s="2">
        <v>649</v>
      </c>
      <c r="O150" s="2">
        <v>14</v>
      </c>
    </row>
    <row r="151" spans="1:15" ht="26.25">
      <c r="A151" s="3" t="s">
        <v>89</v>
      </c>
      <c r="B151" s="3" t="s">
        <v>90</v>
      </c>
      <c r="C151" s="2">
        <v>5</v>
      </c>
      <c r="D151" s="3" t="s">
        <v>24</v>
      </c>
      <c r="E151" s="2">
        <v>0</v>
      </c>
      <c r="F151" s="2">
        <v>0</v>
      </c>
      <c r="G151" s="2">
        <v>0</v>
      </c>
      <c r="H151" s="2" t="b">
        <v>0</v>
      </c>
      <c r="I151" s="2" t="b">
        <v>0</v>
      </c>
      <c r="J151" s="2" t="b">
        <v>0</v>
      </c>
      <c r="K151" s="2">
        <v>0</v>
      </c>
      <c r="L151" s="2">
        <v>0</v>
      </c>
      <c r="M151" s="2">
        <v>234</v>
      </c>
      <c r="N151" s="2">
        <v>234</v>
      </c>
      <c r="O151" s="2">
        <v>14</v>
      </c>
    </row>
    <row r="152" spans="1:15" ht="26.25">
      <c r="A152" s="3" t="s">
        <v>63</v>
      </c>
      <c r="B152" s="3" t="s">
        <v>64</v>
      </c>
      <c r="C152" s="2">
        <v>3</v>
      </c>
      <c r="D152" s="3" t="s">
        <v>24</v>
      </c>
      <c r="E152" s="2">
        <v>0</v>
      </c>
      <c r="F152" s="2">
        <v>0</v>
      </c>
      <c r="G152" s="2">
        <v>0</v>
      </c>
      <c r="H152" s="2" t="b">
        <v>0</v>
      </c>
      <c r="I152" s="2" t="b">
        <v>0</v>
      </c>
      <c r="J152" s="2" t="b">
        <v>0</v>
      </c>
      <c r="K152" s="2">
        <v>0</v>
      </c>
      <c r="L152" s="2">
        <v>0</v>
      </c>
      <c r="M152" s="2">
        <v>182</v>
      </c>
      <c r="N152" s="2">
        <v>182</v>
      </c>
      <c r="O152" s="2">
        <v>14</v>
      </c>
    </row>
    <row r="153" spans="1:15" ht="26.25">
      <c r="A153" s="3" t="s">
        <v>71</v>
      </c>
      <c r="B153" s="3" t="s">
        <v>68</v>
      </c>
      <c r="C153" s="2">
        <v>4</v>
      </c>
      <c r="D153" s="3" t="s">
        <v>24</v>
      </c>
      <c r="E153" s="2">
        <v>0</v>
      </c>
      <c r="F153" s="2">
        <v>0</v>
      </c>
      <c r="G153" s="2">
        <v>0</v>
      </c>
      <c r="H153" s="2" t="b">
        <v>0</v>
      </c>
      <c r="I153" s="2" t="b">
        <v>0</v>
      </c>
      <c r="J153" s="2" t="b">
        <v>0</v>
      </c>
      <c r="K153" s="2">
        <v>0</v>
      </c>
      <c r="L153" s="2">
        <v>0</v>
      </c>
      <c r="M153" s="2">
        <v>208</v>
      </c>
      <c r="N153" s="2">
        <v>208</v>
      </c>
      <c r="O153" s="2">
        <v>14</v>
      </c>
    </row>
    <row r="154" spans="1:15" ht="26.25">
      <c r="A154" s="3" t="s">
        <v>74</v>
      </c>
      <c r="B154" s="3" t="s">
        <v>75</v>
      </c>
      <c r="C154" s="2">
        <v>5</v>
      </c>
      <c r="D154" s="3" t="s">
        <v>24</v>
      </c>
      <c r="E154" s="2">
        <v>0</v>
      </c>
      <c r="F154" s="2">
        <v>0</v>
      </c>
      <c r="G154" s="2">
        <v>0</v>
      </c>
      <c r="H154" s="2" t="b">
        <v>0</v>
      </c>
      <c r="I154" s="2" t="b">
        <v>0</v>
      </c>
      <c r="J154" s="2" t="b">
        <v>0</v>
      </c>
      <c r="K154" s="2">
        <v>0</v>
      </c>
      <c r="L154" s="2">
        <v>0</v>
      </c>
      <c r="M154" s="2">
        <v>234</v>
      </c>
      <c r="N154" s="2">
        <v>234</v>
      </c>
      <c r="O154" s="2">
        <v>14</v>
      </c>
    </row>
    <row r="155" spans="1:15" ht="39">
      <c r="A155" s="3" t="s">
        <v>59</v>
      </c>
      <c r="B155" s="3" t="s">
        <v>60</v>
      </c>
      <c r="C155" s="2">
        <v>5</v>
      </c>
      <c r="D155" s="3" t="s">
        <v>24</v>
      </c>
      <c r="E155" s="2">
        <v>0</v>
      </c>
      <c r="F155" s="2">
        <v>0</v>
      </c>
      <c r="G155" s="2">
        <v>0</v>
      </c>
      <c r="H155" s="2" t="b">
        <v>0</v>
      </c>
      <c r="I155" s="2" t="b">
        <v>0</v>
      </c>
      <c r="J155" s="2" t="b">
        <v>0</v>
      </c>
      <c r="K155" s="2">
        <v>0</v>
      </c>
      <c r="L155" s="2">
        <v>0</v>
      </c>
      <c r="M155" s="2">
        <v>234</v>
      </c>
      <c r="N155" s="2">
        <v>234</v>
      </c>
      <c r="O155" s="2">
        <v>14</v>
      </c>
    </row>
    <row r="156" spans="1:15" ht="26.25">
      <c r="A156" s="3" t="s">
        <v>67</v>
      </c>
      <c r="B156" s="3" t="s">
        <v>68</v>
      </c>
      <c r="C156" s="2">
        <v>4</v>
      </c>
      <c r="D156" s="3" t="s">
        <v>24</v>
      </c>
      <c r="E156" s="2">
        <v>0</v>
      </c>
      <c r="F156" s="2">
        <v>0</v>
      </c>
      <c r="G156" s="2">
        <v>0</v>
      </c>
      <c r="H156" s="2" t="b">
        <v>0</v>
      </c>
      <c r="I156" s="2" t="b">
        <v>0</v>
      </c>
      <c r="J156" s="2" t="b">
        <v>0</v>
      </c>
      <c r="K156" s="2">
        <v>0</v>
      </c>
      <c r="L156" s="2">
        <v>0</v>
      </c>
      <c r="M156" s="2">
        <v>208</v>
      </c>
      <c r="N156" s="2">
        <v>208</v>
      </c>
      <c r="O156" s="2">
        <v>14</v>
      </c>
    </row>
    <row r="157" spans="1:15" ht="26.25">
      <c r="A157" s="3" t="s">
        <v>69</v>
      </c>
      <c r="B157" s="3" t="s">
        <v>70</v>
      </c>
      <c r="C157" s="2">
        <v>4</v>
      </c>
      <c r="D157" s="3" t="s">
        <v>24</v>
      </c>
      <c r="E157" s="2">
        <v>0</v>
      </c>
      <c r="F157" s="2">
        <v>0</v>
      </c>
      <c r="G157" s="2">
        <v>0</v>
      </c>
      <c r="H157" s="2" t="b">
        <v>0</v>
      </c>
      <c r="I157" s="2" t="b">
        <v>0</v>
      </c>
      <c r="J157" s="2" t="b">
        <v>0</v>
      </c>
      <c r="K157" s="2">
        <v>0</v>
      </c>
      <c r="L157" s="2">
        <v>0</v>
      </c>
      <c r="M157" s="2">
        <v>208</v>
      </c>
      <c r="N157" s="2">
        <v>208</v>
      </c>
      <c r="O157" s="2">
        <v>14</v>
      </c>
    </row>
    <row r="158" spans="1:15" ht="26.25">
      <c r="A158" s="3" t="s">
        <v>61</v>
      </c>
      <c r="B158" s="3" t="s">
        <v>62</v>
      </c>
      <c r="C158" s="2">
        <v>6</v>
      </c>
      <c r="D158" s="3" t="s">
        <v>24</v>
      </c>
      <c r="E158" s="2">
        <v>0</v>
      </c>
      <c r="F158" s="2">
        <v>0</v>
      </c>
      <c r="G158" s="2">
        <v>0</v>
      </c>
      <c r="H158" s="2" t="b">
        <v>0</v>
      </c>
      <c r="I158" s="2" t="b">
        <v>0</v>
      </c>
      <c r="J158" s="2" t="b">
        <v>0</v>
      </c>
      <c r="K158" s="2">
        <v>0</v>
      </c>
      <c r="L158" s="2">
        <v>0</v>
      </c>
      <c r="M158" s="2">
        <v>260</v>
      </c>
      <c r="N158" s="2">
        <v>260</v>
      </c>
      <c r="O158" s="2">
        <v>14</v>
      </c>
    </row>
    <row r="159" spans="1:15" ht="26.25">
      <c r="A159" s="3" t="s">
        <v>95</v>
      </c>
      <c r="B159" s="3" t="s">
        <v>68</v>
      </c>
      <c r="C159" s="2">
        <v>4</v>
      </c>
      <c r="D159" s="3" t="s">
        <v>24</v>
      </c>
      <c r="E159" s="2">
        <v>0</v>
      </c>
      <c r="F159" s="2">
        <v>0</v>
      </c>
      <c r="G159" s="2">
        <v>0</v>
      </c>
      <c r="H159" s="2" t="b">
        <v>0</v>
      </c>
      <c r="I159" s="2" t="b">
        <v>0</v>
      </c>
      <c r="J159" s="2" t="b">
        <v>0</v>
      </c>
      <c r="K159" s="2">
        <v>0</v>
      </c>
      <c r="L159" s="2">
        <v>0</v>
      </c>
      <c r="M159" s="2">
        <v>208</v>
      </c>
      <c r="N159" s="2">
        <v>208</v>
      </c>
      <c r="O159" s="2">
        <v>14</v>
      </c>
    </row>
    <row r="160" spans="1:15" ht="39">
      <c r="A160" s="3" t="s">
        <v>72</v>
      </c>
      <c r="B160" s="3" t="s">
        <v>73</v>
      </c>
      <c r="C160" s="2">
        <v>6</v>
      </c>
      <c r="D160" s="3" t="s">
        <v>24</v>
      </c>
      <c r="E160" s="2">
        <v>0</v>
      </c>
      <c r="F160" s="2">
        <v>0</v>
      </c>
      <c r="G160" s="2">
        <v>0</v>
      </c>
      <c r="H160" s="2" t="b">
        <v>0</v>
      </c>
      <c r="I160" s="2" t="b">
        <v>0</v>
      </c>
      <c r="J160" s="2" t="b">
        <v>0</v>
      </c>
      <c r="K160" s="2">
        <v>0</v>
      </c>
      <c r="L160" s="2">
        <v>0</v>
      </c>
      <c r="M160" s="2">
        <v>260</v>
      </c>
      <c r="N160" s="2">
        <v>260</v>
      </c>
      <c r="O160" s="2">
        <v>14</v>
      </c>
    </row>
    <row r="161" spans="1:15" ht="26.25">
      <c r="A161" s="3" t="s">
        <v>65</v>
      </c>
      <c r="B161" s="3" t="s">
        <v>66</v>
      </c>
      <c r="C161" s="2">
        <v>6</v>
      </c>
      <c r="D161" s="3" t="s">
        <v>24</v>
      </c>
      <c r="E161" s="2">
        <v>0</v>
      </c>
      <c r="F161" s="2">
        <v>0</v>
      </c>
      <c r="G161" s="2">
        <v>0</v>
      </c>
      <c r="H161" s="2" t="b">
        <v>0</v>
      </c>
      <c r="I161" s="2" t="b">
        <v>0</v>
      </c>
      <c r="J161" s="2" t="b">
        <v>0</v>
      </c>
      <c r="K161" s="2">
        <v>0</v>
      </c>
      <c r="L161" s="2">
        <v>0</v>
      </c>
      <c r="M161" s="2">
        <v>260</v>
      </c>
      <c r="N161" s="2">
        <v>260</v>
      </c>
      <c r="O161" s="2">
        <v>14</v>
      </c>
    </row>
    <row r="162" spans="1:15" ht="26.25">
      <c r="A162" s="3" t="s">
        <v>82</v>
      </c>
      <c r="B162" s="3" t="s">
        <v>58</v>
      </c>
      <c r="C162" s="2">
        <v>6</v>
      </c>
      <c r="D162" s="3" t="s">
        <v>21</v>
      </c>
      <c r="E162" s="2">
        <v>25</v>
      </c>
      <c r="F162" s="2">
        <v>7</v>
      </c>
      <c r="G162" s="2">
        <v>0</v>
      </c>
      <c r="H162" s="2" t="b">
        <v>0</v>
      </c>
      <c r="I162" s="2" t="b">
        <v>0</v>
      </c>
      <c r="J162" s="2" t="b">
        <v>0</v>
      </c>
      <c r="K162" s="2">
        <v>100</v>
      </c>
      <c r="L162" s="2">
        <v>600</v>
      </c>
      <c r="M162" s="2">
        <v>1051</v>
      </c>
      <c r="N162" s="2">
        <v>1051</v>
      </c>
      <c r="O162" s="2">
        <v>13</v>
      </c>
    </row>
    <row r="163" spans="1:15" ht="26.25">
      <c r="A163" s="3" t="s">
        <v>78</v>
      </c>
      <c r="B163" s="3" t="s">
        <v>79</v>
      </c>
      <c r="C163" s="2">
        <v>4</v>
      </c>
      <c r="D163" s="3" t="s">
        <v>21</v>
      </c>
      <c r="E163" s="2">
        <v>32</v>
      </c>
      <c r="F163" s="2">
        <v>1</v>
      </c>
      <c r="G163" s="2">
        <v>1</v>
      </c>
      <c r="H163" s="2" t="b">
        <v>0</v>
      </c>
      <c r="I163" s="2" t="b">
        <v>0</v>
      </c>
      <c r="J163" s="2" t="b">
        <v>0</v>
      </c>
      <c r="K163" s="2">
        <v>0</v>
      </c>
      <c r="L163" s="2">
        <v>395</v>
      </c>
      <c r="M163" s="2">
        <v>557</v>
      </c>
      <c r="N163" s="2">
        <v>557</v>
      </c>
      <c r="O163" s="2">
        <v>16</v>
      </c>
    </row>
    <row r="164" spans="1:15" ht="26.25">
      <c r="A164" s="3" t="s">
        <v>42</v>
      </c>
      <c r="B164" s="3" t="s">
        <v>43</v>
      </c>
      <c r="C164" s="2">
        <v>6</v>
      </c>
      <c r="D164" s="3" t="s">
        <v>21</v>
      </c>
      <c r="E164" s="2">
        <v>11</v>
      </c>
      <c r="F164" s="2">
        <v>5</v>
      </c>
      <c r="G164" s="2">
        <v>1</v>
      </c>
      <c r="H164" s="2" t="b">
        <v>0</v>
      </c>
      <c r="I164" s="2" t="b">
        <v>0</v>
      </c>
      <c r="J164" s="2" t="b">
        <v>0</v>
      </c>
      <c r="K164" s="2">
        <v>0</v>
      </c>
      <c r="L164" s="2">
        <v>385</v>
      </c>
      <c r="M164" s="2">
        <v>696</v>
      </c>
      <c r="N164" s="2">
        <v>696</v>
      </c>
      <c r="O164" s="2">
        <v>16</v>
      </c>
    </row>
    <row r="165" spans="1:15" ht="39">
      <c r="A165" s="3" t="s">
        <v>80</v>
      </c>
      <c r="B165" s="3" t="s">
        <v>81</v>
      </c>
      <c r="C165" s="2">
        <v>6</v>
      </c>
      <c r="D165" s="3" t="s">
        <v>21</v>
      </c>
      <c r="E165" s="2">
        <v>29</v>
      </c>
      <c r="F165" s="2">
        <v>2</v>
      </c>
      <c r="G165" s="2">
        <v>0</v>
      </c>
      <c r="H165" s="2" t="b">
        <v>0</v>
      </c>
      <c r="I165" s="2" t="b">
        <v>0</v>
      </c>
      <c r="J165" s="2" t="b">
        <v>0</v>
      </c>
      <c r="K165" s="2">
        <v>0</v>
      </c>
      <c r="L165" s="2">
        <v>390</v>
      </c>
      <c r="M165" s="2">
        <v>696</v>
      </c>
      <c r="N165" s="2">
        <v>696</v>
      </c>
      <c r="O165" s="2">
        <v>16</v>
      </c>
    </row>
    <row r="166" spans="1:15" ht="26.25">
      <c r="A166" s="3" t="s">
        <v>54</v>
      </c>
      <c r="B166" s="3" t="s">
        <v>55</v>
      </c>
      <c r="C166" s="2">
        <v>4</v>
      </c>
      <c r="D166" s="3" t="s">
        <v>21</v>
      </c>
      <c r="E166" s="2">
        <v>26</v>
      </c>
      <c r="F166" s="2">
        <v>5</v>
      </c>
      <c r="G166" s="2">
        <v>2</v>
      </c>
      <c r="H166" s="2" t="b">
        <v>0</v>
      </c>
      <c r="I166" s="2" t="b">
        <v>0</v>
      </c>
      <c r="J166" s="2" t="b">
        <v>0</v>
      </c>
      <c r="K166" s="2">
        <v>0</v>
      </c>
      <c r="L166" s="2">
        <v>560</v>
      </c>
      <c r="M166" s="2">
        <v>557</v>
      </c>
      <c r="N166" s="2">
        <v>557</v>
      </c>
      <c r="O166" s="2">
        <v>16</v>
      </c>
    </row>
    <row r="167" spans="1:15" ht="26.25">
      <c r="A167" s="3" t="s">
        <v>56</v>
      </c>
      <c r="B167" s="3" t="s">
        <v>45</v>
      </c>
      <c r="C167" s="2">
        <v>5</v>
      </c>
      <c r="D167" s="3" t="s">
        <v>21</v>
      </c>
      <c r="E167" s="2">
        <v>57</v>
      </c>
      <c r="F167" s="2">
        <v>16</v>
      </c>
      <c r="G167" s="2">
        <v>7</v>
      </c>
      <c r="H167" s="2" t="b">
        <v>0</v>
      </c>
      <c r="I167" s="2" t="b">
        <v>0</v>
      </c>
      <c r="J167" s="2" t="b">
        <v>0</v>
      </c>
      <c r="K167" s="2">
        <v>0</v>
      </c>
      <c r="L167" s="2">
        <v>1545</v>
      </c>
      <c r="M167" s="2">
        <v>626</v>
      </c>
      <c r="N167" s="2">
        <v>626</v>
      </c>
      <c r="O167" s="2">
        <v>16</v>
      </c>
    </row>
    <row r="168" spans="1:15" ht="39">
      <c r="A168" s="3" t="s">
        <v>86</v>
      </c>
      <c r="B168" s="3" t="s">
        <v>77</v>
      </c>
      <c r="C168" s="2">
        <v>5</v>
      </c>
      <c r="D168" s="3" t="s">
        <v>21</v>
      </c>
      <c r="E168" s="2">
        <v>85</v>
      </c>
      <c r="F168" s="2">
        <v>7</v>
      </c>
      <c r="G168" s="2">
        <v>5</v>
      </c>
      <c r="H168" s="2" t="b">
        <v>0</v>
      </c>
      <c r="I168" s="2" t="b">
        <v>0</v>
      </c>
      <c r="J168" s="2" t="b">
        <v>0</v>
      </c>
      <c r="K168" s="2">
        <v>0</v>
      </c>
      <c r="L168" s="2">
        <v>1325</v>
      </c>
      <c r="M168" s="2">
        <v>626</v>
      </c>
      <c r="N168" s="2">
        <v>626</v>
      </c>
      <c r="O168" s="2">
        <v>16</v>
      </c>
    </row>
    <row r="169" spans="1:15" ht="39">
      <c r="A169" s="3" t="s">
        <v>76</v>
      </c>
      <c r="B169" s="3" t="s">
        <v>77</v>
      </c>
      <c r="C169" s="2">
        <v>5</v>
      </c>
      <c r="D169" s="3" t="s">
        <v>21</v>
      </c>
      <c r="E169" s="2">
        <v>84</v>
      </c>
      <c r="F169" s="2">
        <v>10</v>
      </c>
      <c r="G169" s="2">
        <v>4</v>
      </c>
      <c r="H169" s="2" t="b">
        <v>0</v>
      </c>
      <c r="I169" s="2" t="b">
        <v>0</v>
      </c>
      <c r="J169" s="2" t="b">
        <v>0</v>
      </c>
      <c r="K169" s="2">
        <v>0</v>
      </c>
      <c r="L169" s="2">
        <v>1440</v>
      </c>
      <c r="M169" s="2">
        <v>626</v>
      </c>
      <c r="N169" s="2">
        <v>626</v>
      </c>
      <c r="O169" s="2">
        <v>16</v>
      </c>
    </row>
    <row r="170" spans="1:15" ht="26.25">
      <c r="A170" s="3" t="s">
        <v>84</v>
      </c>
      <c r="B170" s="3" t="s">
        <v>85</v>
      </c>
      <c r="C170" s="2">
        <v>6</v>
      </c>
      <c r="D170" s="3" t="s">
        <v>21</v>
      </c>
      <c r="E170" s="2">
        <v>0</v>
      </c>
      <c r="F170" s="2">
        <v>0</v>
      </c>
      <c r="G170" s="2">
        <v>0</v>
      </c>
      <c r="H170" s="2" t="b">
        <v>0</v>
      </c>
      <c r="I170" s="2" t="b">
        <v>0</v>
      </c>
      <c r="J170" s="2" t="b">
        <v>0</v>
      </c>
      <c r="K170" s="2">
        <v>0</v>
      </c>
      <c r="L170" s="2">
        <v>0</v>
      </c>
      <c r="M170" s="2">
        <v>696</v>
      </c>
      <c r="N170" s="2">
        <v>696</v>
      </c>
      <c r="O170" s="2">
        <v>16</v>
      </c>
    </row>
    <row r="171" spans="1:15" ht="26.25">
      <c r="A171" s="3" t="s">
        <v>46</v>
      </c>
      <c r="B171" s="3" t="s">
        <v>47</v>
      </c>
      <c r="C171" s="2">
        <v>3</v>
      </c>
      <c r="D171" s="3" t="s">
        <v>21</v>
      </c>
      <c r="E171" s="2">
        <v>3</v>
      </c>
      <c r="F171" s="2">
        <v>0</v>
      </c>
      <c r="G171" s="2">
        <v>1</v>
      </c>
      <c r="H171" s="2" t="b">
        <v>0</v>
      </c>
      <c r="I171" s="2" t="b">
        <v>0</v>
      </c>
      <c r="J171" s="2" t="b">
        <v>0</v>
      </c>
      <c r="K171" s="2">
        <v>0</v>
      </c>
      <c r="L171" s="2">
        <v>55</v>
      </c>
      <c r="M171" s="2">
        <v>487</v>
      </c>
      <c r="N171" s="2">
        <v>487</v>
      </c>
      <c r="O171" s="2">
        <v>16</v>
      </c>
    </row>
    <row r="172" spans="1:15" ht="26.25">
      <c r="A172" s="3" t="s">
        <v>32</v>
      </c>
      <c r="B172" s="3" t="s">
        <v>33</v>
      </c>
      <c r="C172" s="2">
        <v>5</v>
      </c>
      <c r="D172" s="3" t="s">
        <v>24</v>
      </c>
      <c r="E172" s="2">
        <v>29</v>
      </c>
      <c r="F172" s="2">
        <v>9</v>
      </c>
      <c r="G172" s="2">
        <v>5</v>
      </c>
      <c r="H172" s="2" t="b">
        <v>0</v>
      </c>
      <c r="I172" s="2" t="b">
        <v>0</v>
      </c>
      <c r="J172" s="2" t="b">
        <v>0</v>
      </c>
      <c r="K172" s="2">
        <v>0</v>
      </c>
      <c r="L172" s="2">
        <v>865</v>
      </c>
      <c r="M172" s="2">
        <v>511</v>
      </c>
      <c r="N172" s="2">
        <v>511</v>
      </c>
      <c r="O172" s="2">
        <v>16</v>
      </c>
    </row>
    <row r="173" spans="1:15" ht="26.25">
      <c r="A173" s="3" t="s">
        <v>36</v>
      </c>
      <c r="B173" s="3" t="s">
        <v>37</v>
      </c>
      <c r="C173" s="2">
        <v>5</v>
      </c>
      <c r="D173" s="3" t="s">
        <v>24</v>
      </c>
      <c r="E173" s="2">
        <v>0</v>
      </c>
      <c r="F173" s="2">
        <v>2</v>
      </c>
      <c r="G173" s="2">
        <v>1</v>
      </c>
      <c r="H173" s="2" t="b">
        <v>0</v>
      </c>
      <c r="I173" s="2" t="b">
        <v>0</v>
      </c>
      <c r="J173" s="2" t="b">
        <v>0</v>
      </c>
      <c r="K173" s="2">
        <v>0</v>
      </c>
      <c r="L173" s="2">
        <v>125</v>
      </c>
      <c r="M173" s="2">
        <v>511</v>
      </c>
      <c r="N173" s="2">
        <v>511</v>
      </c>
      <c r="O173" s="2">
        <v>16</v>
      </c>
    </row>
    <row r="174" spans="1:15" ht="39">
      <c r="A174" s="3" t="s">
        <v>22</v>
      </c>
      <c r="B174" s="3" t="s">
        <v>23</v>
      </c>
      <c r="C174" s="2">
        <v>6</v>
      </c>
      <c r="D174" s="3" t="s">
        <v>24</v>
      </c>
      <c r="E174" s="2">
        <v>2</v>
      </c>
      <c r="F174" s="2">
        <v>0</v>
      </c>
      <c r="G174" s="2">
        <v>1</v>
      </c>
      <c r="H174" s="2" t="b">
        <v>0</v>
      </c>
      <c r="I174" s="2" t="b">
        <v>0</v>
      </c>
      <c r="J174" s="2" t="b">
        <v>0</v>
      </c>
      <c r="K174" s="2">
        <v>0</v>
      </c>
      <c r="L174" s="2">
        <v>45</v>
      </c>
      <c r="M174" s="2">
        <v>568</v>
      </c>
      <c r="N174" s="2">
        <v>568</v>
      </c>
      <c r="O174" s="2">
        <v>16</v>
      </c>
    </row>
    <row r="175" spans="1:15" ht="39">
      <c r="A175" s="3" t="s">
        <v>25</v>
      </c>
      <c r="B175" s="3" t="s">
        <v>23</v>
      </c>
      <c r="C175" s="2">
        <v>6</v>
      </c>
      <c r="D175" s="3" t="s">
        <v>24</v>
      </c>
      <c r="E175" s="2">
        <v>26</v>
      </c>
      <c r="F175" s="2">
        <v>1</v>
      </c>
      <c r="G175" s="2">
        <v>5</v>
      </c>
      <c r="H175" s="2" t="b">
        <v>0</v>
      </c>
      <c r="I175" s="2" t="b">
        <v>0</v>
      </c>
      <c r="J175" s="2" t="b">
        <v>0</v>
      </c>
      <c r="K175" s="2">
        <v>0</v>
      </c>
      <c r="L175" s="2">
        <v>435</v>
      </c>
      <c r="M175" s="2">
        <v>568</v>
      </c>
      <c r="N175" s="2">
        <v>568</v>
      </c>
      <c r="O175" s="2">
        <v>16</v>
      </c>
    </row>
    <row r="176" spans="1:15" ht="26.25">
      <c r="A176" s="3" t="s">
        <v>38</v>
      </c>
      <c r="B176" s="3" t="s">
        <v>39</v>
      </c>
      <c r="C176" s="2">
        <v>4</v>
      </c>
      <c r="D176" s="3" t="s">
        <v>24</v>
      </c>
      <c r="E176" s="2">
        <v>1</v>
      </c>
      <c r="F176" s="2">
        <v>0</v>
      </c>
      <c r="G176" s="2">
        <v>0</v>
      </c>
      <c r="H176" s="2" t="b">
        <v>0</v>
      </c>
      <c r="I176" s="2" t="b">
        <v>0</v>
      </c>
      <c r="J176" s="2" t="b">
        <v>0</v>
      </c>
      <c r="K176" s="2">
        <v>0</v>
      </c>
      <c r="L176" s="2">
        <v>10</v>
      </c>
      <c r="M176" s="2">
        <v>454</v>
      </c>
      <c r="N176" s="2">
        <v>454</v>
      </c>
      <c r="O176" s="2">
        <v>16</v>
      </c>
    </row>
    <row r="177" spans="1:15" ht="39">
      <c r="A177" s="3" t="s">
        <v>59</v>
      </c>
      <c r="B177" s="3" t="s">
        <v>60</v>
      </c>
      <c r="C177" s="2">
        <v>5</v>
      </c>
      <c r="D177" s="3" t="s">
        <v>24</v>
      </c>
      <c r="E177" s="2">
        <v>12</v>
      </c>
      <c r="F177" s="2">
        <v>4</v>
      </c>
      <c r="G177" s="2">
        <v>4</v>
      </c>
      <c r="H177" s="2" t="b">
        <v>0</v>
      </c>
      <c r="I177" s="2" t="b">
        <v>0</v>
      </c>
      <c r="J177" s="2" t="b">
        <v>0</v>
      </c>
      <c r="K177" s="2">
        <v>0</v>
      </c>
      <c r="L177" s="2">
        <v>420</v>
      </c>
      <c r="M177" s="2">
        <v>511</v>
      </c>
      <c r="N177" s="2">
        <v>511</v>
      </c>
      <c r="O177" s="2">
        <v>16</v>
      </c>
    </row>
    <row r="178" spans="1:15" ht="26.25">
      <c r="A178" s="3" t="s">
        <v>74</v>
      </c>
      <c r="B178" s="3" t="s">
        <v>75</v>
      </c>
      <c r="C178" s="2">
        <v>5</v>
      </c>
      <c r="D178" s="3" t="s">
        <v>24</v>
      </c>
      <c r="E178" s="2">
        <v>6</v>
      </c>
      <c r="F178" s="2">
        <v>2</v>
      </c>
      <c r="G178" s="2">
        <v>1</v>
      </c>
      <c r="H178" s="2" t="b">
        <v>0</v>
      </c>
      <c r="I178" s="2" t="b">
        <v>0</v>
      </c>
      <c r="J178" s="2" t="b">
        <v>0</v>
      </c>
      <c r="K178" s="2">
        <v>0</v>
      </c>
      <c r="L178" s="2">
        <v>185</v>
      </c>
      <c r="M178" s="2">
        <v>511</v>
      </c>
      <c r="N178" s="2">
        <v>511</v>
      </c>
      <c r="O178" s="2">
        <v>16</v>
      </c>
    </row>
    <row r="179" spans="1:15" ht="39">
      <c r="A179" s="3" t="s">
        <v>30</v>
      </c>
      <c r="B179" s="3" t="s">
        <v>31</v>
      </c>
      <c r="C179" s="2">
        <v>6</v>
      </c>
      <c r="D179" s="3" t="s">
        <v>24</v>
      </c>
      <c r="E179" s="2">
        <v>6</v>
      </c>
      <c r="F179" s="2">
        <v>1</v>
      </c>
      <c r="G179" s="2">
        <v>0</v>
      </c>
      <c r="H179" s="2" t="b">
        <v>0</v>
      </c>
      <c r="I179" s="2" t="b">
        <v>0</v>
      </c>
      <c r="J179" s="2" t="b">
        <v>0</v>
      </c>
      <c r="K179" s="2">
        <v>0</v>
      </c>
      <c r="L179" s="2">
        <v>110</v>
      </c>
      <c r="M179" s="2">
        <v>568</v>
      </c>
      <c r="N179" s="2">
        <v>568</v>
      </c>
      <c r="O179" s="2">
        <v>16</v>
      </c>
    </row>
    <row r="180" spans="1:15" ht="26.25">
      <c r="A180" s="3" t="s">
        <v>69</v>
      </c>
      <c r="B180" s="3" t="s">
        <v>70</v>
      </c>
      <c r="C180" s="2">
        <v>4</v>
      </c>
      <c r="D180" s="3" t="s">
        <v>24</v>
      </c>
      <c r="E180" s="2">
        <v>37</v>
      </c>
      <c r="F180" s="2">
        <v>6</v>
      </c>
      <c r="G180" s="2">
        <v>7</v>
      </c>
      <c r="H180" s="2" t="b">
        <v>0</v>
      </c>
      <c r="I180" s="2" t="b">
        <v>0</v>
      </c>
      <c r="J180" s="2" t="b">
        <v>0</v>
      </c>
      <c r="K180" s="2">
        <v>0</v>
      </c>
      <c r="L180" s="2">
        <v>845</v>
      </c>
      <c r="M180" s="2">
        <v>454</v>
      </c>
      <c r="N180" s="2">
        <v>454</v>
      </c>
      <c r="O180" s="2">
        <v>16</v>
      </c>
    </row>
    <row r="181" spans="1:15" ht="26.25">
      <c r="A181" s="3" t="s">
        <v>40</v>
      </c>
      <c r="B181" s="3" t="s">
        <v>41</v>
      </c>
      <c r="C181" s="2">
        <v>5</v>
      </c>
      <c r="D181" s="3" t="s">
        <v>24</v>
      </c>
      <c r="E181" s="2">
        <v>15</v>
      </c>
      <c r="F181" s="2">
        <v>22</v>
      </c>
      <c r="G181" s="2">
        <v>4</v>
      </c>
      <c r="H181" s="2" t="b">
        <v>0</v>
      </c>
      <c r="I181" s="2" t="b">
        <v>0</v>
      </c>
      <c r="J181" s="2" t="b">
        <v>0</v>
      </c>
      <c r="K181" s="2">
        <v>0</v>
      </c>
      <c r="L181" s="2">
        <v>1350</v>
      </c>
      <c r="M181" s="2">
        <v>511</v>
      </c>
      <c r="N181" s="2">
        <v>511</v>
      </c>
      <c r="O181" s="2">
        <v>16</v>
      </c>
    </row>
    <row r="182" spans="1:15" ht="26.25">
      <c r="A182" s="3" t="s">
        <v>74</v>
      </c>
      <c r="B182" s="3" t="s">
        <v>75</v>
      </c>
      <c r="C182" s="2">
        <v>5</v>
      </c>
      <c r="D182" s="3" t="s">
        <v>24</v>
      </c>
      <c r="E182" s="2">
        <v>14</v>
      </c>
      <c r="F182" s="2">
        <v>6</v>
      </c>
      <c r="G182" s="2">
        <v>2</v>
      </c>
      <c r="H182" s="2" t="b">
        <v>0</v>
      </c>
      <c r="I182" s="2" t="b">
        <v>0</v>
      </c>
      <c r="J182" s="2" t="b">
        <v>0</v>
      </c>
      <c r="K182" s="2">
        <v>0</v>
      </c>
      <c r="L182" s="2">
        <v>490</v>
      </c>
      <c r="M182" s="2">
        <v>511</v>
      </c>
      <c r="N182" s="2">
        <v>511</v>
      </c>
      <c r="O182" s="2">
        <v>16</v>
      </c>
    </row>
    <row r="183" spans="1:15" ht="39">
      <c r="A183" s="3" t="s">
        <v>72</v>
      </c>
      <c r="B183" s="3" t="s">
        <v>73</v>
      </c>
      <c r="C183" s="2">
        <v>6</v>
      </c>
      <c r="D183" s="3" t="s">
        <v>24</v>
      </c>
      <c r="E183" s="2">
        <v>5</v>
      </c>
      <c r="F183" s="2">
        <v>2</v>
      </c>
      <c r="G183" s="2">
        <v>1</v>
      </c>
      <c r="H183" s="2" t="b">
        <v>1</v>
      </c>
      <c r="I183" s="2" t="b">
        <v>0</v>
      </c>
      <c r="J183" s="2" t="b">
        <v>0</v>
      </c>
      <c r="K183" s="2">
        <v>0</v>
      </c>
      <c r="L183" s="2">
        <v>1175</v>
      </c>
      <c r="M183" s="2">
        <v>284</v>
      </c>
      <c r="N183" s="2">
        <v>284</v>
      </c>
      <c r="O183" s="2">
        <v>16</v>
      </c>
    </row>
    <row r="184" spans="1:15" ht="39">
      <c r="A184" s="3" t="s">
        <v>48</v>
      </c>
      <c r="B184" s="3" t="s">
        <v>96</v>
      </c>
      <c r="C184" s="2">
        <v>2</v>
      </c>
      <c r="D184" s="3" t="s">
        <v>21</v>
      </c>
      <c r="E184" s="2">
        <v>0</v>
      </c>
      <c r="F184" s="2">
        <v>1</v>
      </c>
      <c r="G184" s="2">
        <v>0</v>
      </c>
      <c r="H184" s="2" t="b">
        <v>0</v>
      </c>
      <c r="I184" s="2" t="b">
        <v>0</v>
      </c>
      <c r="J184" s="2" t="b">
        <v>0</v>
      </c>
      <c r="K184" s="2">
        <v>0</v>
      </c>
      <c r="L184" s="2">
        <v>50</v>
      </c>
      <c r="M184" s="2">
        <v>549</v>
      </c>
      <c r="N184" s="2">
        <v>549</v>
      </c>
      <c r="O184" s="2">
        <v>12</v>
      </c>
    </row>
    <row r="185" spans="1:15" ht="26.25">
      <c r="A185" s="3" t="s">
        <v>82</v>
      </c>
      <c r="B185" s="3" t="s">
        <v>97</v>
      </c>
      <c r="C185" s="2">
        <v>3</v>
      </c>
      <c r="D185" s="3" t="s">
        <v>21</v>
      </c>
      <c r="E185" s="2">
        <v>5</v>
      </c>
      <c r="F185" s="2">
        <v>0</v>
      </c>
      <c r="G185" s="2">
        <v>4</v>
      </c>
      <c r="H185" s="2" t="b">
        <v>0</v>
      </c>
      <c r="I185" s="2" t="b">
        <v>0</v>
      </c>
      <c r="J185" s="2" t="b">
        <v>0</v>
      </c>
      <c r="K185" s="2">
        <v>0</v>
      </c>
      <c r="L185" s="2">
        <v>150</v>
      </c>
      <c r="M185" s="2">
        <v>487</v>
      </c>
      <c r="N185" s="2">
        <v>487</v>
      </c>
      <c r="O185" s="2">
        <v>16</v>
      </c>
    </row>
    <row r="186" spans="1:15" ht="26.25">
      <c r="A186" s="3" t="s">
        <v>40</v>
      </c>
      <c r="B186" s="3" t="s">
        <v>41</v>
      </c>
      <c r="C186" s="2">
        <v>5</v>
      </c>
      <c r="D186" s="3" t="s">
        <v>24</v>
      </c>
      <c r="E186" s="2">
        <v>31</v>
      </c>
      <c r="F186" s="2">
        <v>18</v>
      </c>
      <c r="G186" s="2">
        <v>10</v>
      </c>
      <c r="H186" s="2" t="b">
        <v>0</v>
      </c>
      <c r="I186" s="2" t="b">
        <v>0</v>
      </c>
      <c r="J186" s="2" t="b">
        <v>0</v>
      </c>
      <c r="K186" s="2">
        <v>0</v>
      </c>
      <c r="L186" s="2">
        <v>1460</v>
      </c>
      <c r="M186" s="2">
        <v>1888</v>
      </c>
      <c r="N186" s="2">
        <v>1888</v>
      </c>
      <c r="O186" s="2">
        <v>17</v>
      </c>
    </row>
    <row r="187" spans="1:15" ht="39">
      <c r="A187" s="3" t="s">
        <v>22</v>
      </c>
      <c r="B187" s="3" t="s">
        <v>23</v>
      </c>
      <c r="C187" s="2">
        <v>6</v>
      </c>
      <c r="D187" s="3" t="s">
        <v>24</v>
      </c>
      <c r="E187" s="2">
        <v>31</v>
      </c>
      <c r="F187" s="2">
        <v>12</v>
      </c>
      <c r="G187" s="2">
        <v>1</v>
      </c>
      <c r="H187" s="2" t="b">
        <v>0</v>
      </c>
      <c r="I187" s="2" t="b">
        <v>0</v>
      </c>
      <c r="J187" s="2" t="b">
        <v>0</v>
      </c>
      <c r="K187" s="2">
        <v>0</v>
      </c>
      <c r="L187" s="2">
        <v>935</v>
      </c>
      <c r="M187" s="2">
        <v>2098</v>
      </c>
      <c r="N187" s="2">
        <v>2098</v>
      </c>
      <c r="O187" s="2">
        <v>17</v>
      </c>
    </row>
    <row r="188" spans="1:15" ht="26.25">
      <c r="A188" s="3" t="s">
        <v>26</v>
      </c>
      <c r="B188" s="3" t="s">
        <v>27</v>
      </c>
      <c r="C188" s="2">
        <v>3</v>
      </c>
      <c r="D188" s="3" t="s">
        <v>24</v>
      </c>
      <c r="E188" s="2">
        <v>26</v>
      </c>
      <c r="F188" s="2">
        <v>8</v>
      </c>
      <c r="G188" s="2">
        <v>8</v>
      </c>
      <c r="H188" s="2" t="b">
        <v>0</v>
      </c>
      <c r="I188" s="2" t="b">
        <v>0</v>
      </c>
      <c r="J188" s="2" t="b">
        <v>0</v>
      </c>
      <c r="K188" s="2">
        <v>0</v>
      </c>
      <c r="L188" s="2">
        <v>860</v>
      </c>
      <c r="M188" s="2">
        <v>1469</v>
      </c>
      <c r="N188" s="2">
        <v>1469</v>
      </c>
      <c r="O188" s="2">
        <v>17</v>
      </c>
    </row>
    <row r="189" spans="1:15" ht="26.25">
      <c r="A189" s="3" t="s">
        <v>32</v>
      </c>
      <c r="B189" s="3" t="s">
        <v>33</v>
      </c>
      <c r="C189" s="2">
        <v>5</v>
      </c>
      <c r="D189" s="3" t="s">
        <v>24</v>
      </c>
      <c r="E189" s="2">
        <v>24</v>
      </c>
      <c r="F189" s="2">
        <v>14</v>
      </c>
      <c r="G189" s="2">
        <v>0</v>
      </c>
      <c r="H189" s="2" t="b">
        <v>0</v>
      </c>
      <c r="I189" s="2" t="b">
        <v>0</v>
      </c>
      <c r="J189" s="2" t="b">
        <v>0</v>
      </c>
      <c r="K189" s="2">
        <v>0</v>
      </c>
      <c r="L189" s="2">
        <v>940</v>
      </c>
      <c r="M189" s="2">
        <v>1888</v>
      </c>
      <c r="N189" s="2">
        <v>1888</v>
      </c>
      <c r="O189" s="2">
        <v>17</v>
      </c>
    </row>
    <row r="190" spans="1:15" ht="39">
      <c r="A190" s="3" t="s">
        <v>30</v>
      </c>
      <c r="B190" s="3" t="s">
        <v>31</v>
      </c>
      <c r="C190" s="2">
        <v>6</v>
      </c>
      <c r="D190" s="3" t="s">
        <v>24</v>
      </c>
      <c r="E190" s="2">
        <v>19</v>
      </c>
      <c r="F190" s="2">
        <v>8</v>
      </c>
      <c r="G190" s="2">
        <v>4</v>
      </c>
      <c r="H190" s="2" t="b">
        <v>0</v>
      </c>
      <c r="I190" s="2" t="b">
        <v>0</v>
      </c>
      <c r="J190" s="2" t="b">
        <v>0</v>
      </c>
      <c r="K190" s="2">
        <v>0</v>
      </c>
      <c r="L190" s="2">
        <v>690</v>
      </c>
      <c r="M190" s="2">
        <v>2098</v>
      </c>
      <c r="N190" s="2">
        <v>2098</v>
      </c>
      <c r="O190" s="2">
        <v>17</v>
      </c>
    </row>
    <row r="191" spans="1:15" ht="26.25">
      <c r="A191" s="3" t="s">
        <v>38</v>
      </c>
      <c r="B191" s="3" t="s">
        <v>39</v>
      </c>
      <c r="C191" s="2">
        <v>4</v>
      </c>
      <c r="D191" s="3" t="s">
        <v>24</v>
      </c>
      <c r="E191" s="2">
        <v>61</v>
      </c>
      <c r="F191" s="2">
        <v>5</v>
      </c>
      <c r="G191" s="2">
        <v>1</v>
      </c>
      <c r="H191" s="2" t="b">
        <v>0</v>
      </c>
      <c r="I191" s="2" t="b">
        <v>0</v>
      </c>
      <c r="J191" s="2" t="b">
        <v>0</v>
      </c>
      <c r="K191" s="2">
        <v>0</v>
      </c>
      <c r="L191" s="2">
        <v>885</v>
      </c>
      <c r="M191" s="2">
        <v>1679</v>
      </c>
      <c r="N191" s="2">
        <v>1679</v>
      </c>
      <c r="O191" s="2">
        <v>17</v>
      </c>
    </row>
    <row r="192" spans="1:15" ht="39">
      <c r="A192" s="3" t="s">
        <v>25</v>
      </c>
      <c r="B192" s="3" t="s">
        <v>23</v>
      </c>
      <c r="C192" s="2">
        <v>6</v>
      </c>
      <c r="D192" s="3" t="s">
        <v>24</v>
      </c>
      <c r="E192" s="2">
        <v>14</v>
      </c>
      <c r="F192" s="2">
        <v>4</v>
      </c>
      <c r="G192" s="2">
        <v>1</v>
      </c>
      <c r="H192" s="2" t="b">
        <v>0</v>
      </c>
      <c r="I192" s="2" t="b">
        <v>0</v>
      </c>
      <c r="J192" s="2" t="b">
        <v>0</v>
      </c>
      <c r="K192" s="2">
        <v>0</v>
      </c>
      <c r="L192" s="2">
        <v>365</v>
      </c>
      <c r="M192" s="2">
        <v>2098</v>
      </c>
      <c r="N192" s="2">
        <v>2098</v>
      </c>
      <c r="O192" s="2">
        <v>17</v>
      </c>
    </row>
    <row r="193" spans="1:15" ht="39">
      <c r="A193" s="3" t="s">
        <v>93</v>
      </c>
      <c r="B193" s="3" t="s">
        <v>94</v>
      </c>
      <c r="C193" s="2">
        <v>4</v>
      </c>
      <c r="D193" s="3" t="s">
        <v>24</v>
      </c>
      <c r="E193" s="2">
        <v>20</v>
      </c>
      <c r="F193" s="2">
        <v>11</v>
      </c>
      <c r="G193" s="2">
        <v>3</v>
      </c>
      <c r="H193" s="2" t="b">
        <v>1</v>
      </c>
      <c r="I193" s="2" t="b">
        <v>0</v>
      </c>
      <c r="J193" s="2" t="b">
        <v>0</v>
      </c>
      <c r="K193" s="2">
        <v>0</v>
      </c>
      <c r="L193" s="2">
        <v>1625</v>
      </c>
      <c r="M193" s="2">
        <v>840</v>
      </c>
      <c r="N193" s="2">
        <v>840</v>
      </c>
      <c r="O193" s="2">
        <v>17</v>
      </c>
    </row>
    <row r="194" spans="1:15" ht="26.25">
      <c r="A194" s="3" t="s">
        <v>36</v>
      </c>
      <c r="B194" s="3" t="s">
        <v>37</v>
      </c>
      <c r="C194" s="2">
        <v>5</v>
      </c>
      <c r="D194" s="3" t="s">
        <v>24</v>
      </c>
      <c r="E194" s="2">
        <v>18</v>
      </c>
      <c r="F194" s="2">
        <v>6</v>
      </c>
      <c r="G194" s="2">
        <v>4</v>
      </c>
      <c r="H194" s="2" t="b">
        <v>0</v>
      </c>
      <c r="I194" s="2" t="b">
        <v>0</v>
      </c>
      <c r="J194" s="2" t="b">
        <v>0</v>
      </c>
      <c r="K194" s="2">
        <v>0</v>
      </c>
      <c r="L194" s="2">
        <v>580</v>
      </c>
      <c r="M194" s="2">
        <v>1888</v>
      </c>
      <c r="N194" s="2">
        <v>1888</v>
      </c>
      <c r="O194" s="2">
        <v>17</v>
      </c>
    </row>
    <row r="195" spans="1:15" ht="26.25">
      <c r="A195" s="3" t="s">
        <v>98</v>
      </c>
      <c r="B195" s="3" t="s">
        <v>99</v>
      </c>
      <c r="C195" s="2">
        <v>3</v>
      </c>
      <c r="D195" s="3" t="s">
        <v>24</v>
      </c>
      <c r="E195" s="2">
        <v>15</v>
      </c>
      <c r="F195" s="2">
        <v>6</v>
      </c>
      <c r="G195" s="2">
        <v>2</v>
      </c>
      <c r="H195" s="2" t="b">
        <v>0</v>
      </c>
      <c r="I195" s="2" t="b">
        <v>0</v>
      </c>
      <c r="J195" s="2" t="b">
        <v>0</v>
      </c>
      <c r="K195" s="2">
        <v>0</v>
      </c>
      <c r="L195" s="2">
        <v>500</v>
      </c>
      <c r="M195" s="2">
        <v>1469</v>
      </c>
      <c r="N195" s="2">
        <v>1469</v>
      </c>
      <c r="O195" s="2">
        <v>17</v>
      </c>
    </row>
    <row r="196" spans="1:15" ht="39">
      <c r="A196" s="3" t="s">
        <v>91</v>
      </c>
      <c r="B196" s="3" t="s">
        <v>92</v>
      </c>
      <c r="C196" s="2">
        <v>6</v>
      </c>
      <c r="D196" s="3" t="s">
        <v>21</v>
      </c>
      <c r="E196" s="2">
        <v>50</v>
      </c>
      <c r="F196" s="2">
        <v>3</v>
      </c>
      <c r="G196" s="2">
        <v>4</v>
      </c>
      <c r="H196" s="2" t="b">
        <v>1</v>
      </c>
      <c r="I196" s="2" t="b">
        <v>0</v>
      </c>
      <c r="J196" s="2" t="b">
        <v>1</v>
      </c>
      <c r="K196" s="2">
        <v>0</v>
      </c>
      <c r="L196" s="2">
        <v>2750</v>
      </c>
      <c r="M196" s="2">
        <v>496</v>
      </c>
      <c r="N196" s="2">
        <v>496</v>
      </c>
      <c r="O196" s="2">
        <v>17</v>
      </c>
    </row>
    <row r="197" spans="1:15" ht="26.25">
      <c r="A197" s="3" t="s">
        <v>48</v>
      </c>
      <c r="B197" s="3" t="s">
        <v>49</v>
      </c>
      <c r="C197" s="2">
        <v>4</v>
      </c>
      <c r="D197" s="3" t="s">
        <v>21</v>
      </c>
      <c r="E197" s="2">
        <v>27</v>
      </c>
      <c r="F197" s="2">
        <v>4</v>
      </c>
      <c r="G197" s="2">
        <v>1</v>
      </c>
      <c r="H197" s="2" t="b">
        <v>0</v>
      </c>
      <c r="I197" s="2" t="b">
        <v>0</v>
      </c>
      <c r="J197" s="2" t="b">
        <v>0</v>
      </c>
      <c r="K197" s="2">
        <v>0</v>
      </c>
      <c r="L197" s="2">
        <v>495</v>
      </c>
      <c r="M197" s="2">
        <v>795</v>
      </c>
      <c r="N197" s="2">
        <v>795</v>
      </c>
      <c r="O197" s="2">
        <v>17</v>
      </c>
    </row>
    <row r="198" spans="1:15" ht="39">
      <c r="A198" s="3" t="s">
        <v>100</v>
      </c>
      <c r="B198" s="3" t="s">
        <v>97</v>
      </c>
      <c r="C198" s="2">
        <v>2</v>
      </c>
      <c r="D198" s="3" t="s">
        <v>21</v>
      </c>
      <c r="E198" s="2">
        <v>12</v>
      </c>
      <c r="F198" s="2">
        <v>9</v>
      </c>
      <c r="G198" s="2">
        <v>8</v>
      </c>
      <c r="H198" s="2" t="b">
        <v>0</v>
      </c>
      <c r="I198" s="2" t="b">
        <v>0</v>
      </c>
      <c r="J198" s="2" t="b">
        <v>0</v>
      </c>
      <c r="K198" s="2">
        <v>0</v>
      </c>
      <c r="L198" s="2">
        <v>770</v>
      </c>
      <c r="M198" s="2">
        <v>596</v>
      </c>
      <c r="N198" s="2">
        <v>596</v>
      </c>
      <c r="O198" s="2">
        <v>17</v>
      </c>
    </row>
    <row r="199" spans="1:15" ht="26.25">
      <c r="A199" s="3" t="s">
        <v>88</v>
      </c>
      <c r="B199" s="3" t="s">
        <v>58</v>
      </c>
      <c r="C199" s="2">
        <v>6</v>
      </c>
      <c r="D199" s="3" t="s">
        <v>21</v>
      </c>
      <c r="E199" s="2">
        <v>17</v>
      </c>
      <c r="F199" s="2">
        <v>9</v>
      </c>
      <c r="G199" s="2">
        <v>8</v>
      </c>
      <c r="H199" s="2" t="b">
        <v>1</v>
      </c>
      <c r="I199" s="2" t="b">
        <v>0</v>
      </c>
      <c r="J199" s="2" t="b">
        <v>0</v>
      </c>
      <c r="K199" s="2">
        <v>0</v>
      </c>
      <c r="L199" s="2">
        <v>1820</v>
      </c>
      <c r="M199" s="2">
        <v>496</v>
      </c>
      <c r="N199" s="2">
        <v>496</v>
      </c>
      <c r="O199" s="2">
        <v>17</v>
      </c>
    </row>
    <row r="200" spans="1:15" ht="39">
      <c r="A200" s="3" t="s">
        <v>86</v>
      </c>
      <c r="B200" s="3" t="s">
        <v>77</v>
      </c>
      <c r="C200" s="2">
        <v>5</v>
      </c>
      <c r="D200" s="3" t="s">
        <v>21</v>
      </c>
      <c r="E200" s="2">
        <v>10</v>
      </c>
      <c r="F200" s="2">
        <v>1</v>
      </c>
      <c r="G200" s="2">
        <v>1</v>
      </c>
      <c r="H200" s="2" t="b">
        <v>0</v>
      </c>
      <c r="I200" s="2" t="b">
        <v>0</v>
      </c>
      <c r="J200" s="2" t="b">
        <v>0</v>
      </c>
      <c r="K200" s="2">
        <v>0</v>
      </c>
      <c r="L200" s="2">
        <v>175</v>
      </c>
      <c r="M200" s="2">
        <v>894</v>
      </c>
      <c r="N200" s="2">
        <v>894</v>
      </c>
      <c r="O200" s="2">
        <v>17</v>
      </c>
    </row>
    <row r="201" spans="1:15" ht="26.25">
      <c r="A201" s="3" t="s">
        <v>82</v>
      </c>
      <c r="B201" s="3" t="s">
        <v>58</v>
      </c>
      <c r="C201" s="2">
        <v>6</v>
      </c>
      <c r="D201" s="3" t="s">
        <v>21</v>
      </c>
      <c r="E201" s="2">
        <v>41</v>
      </c>
      <c r="F201" s="2">
        <v>14</v>
      </c>
      <c r="G201" s="2">
        <v>8</v>
      </c>
      <c r="H201" s="2" t="b">
        <v>0</v>
      </c>
      <c r="I201" s="2" t="b">
        <v>0</v>
      </c>
      <c r="J201" s="2" t="b">
        <v>0</v>
      </c>
      <c r="K201" s="2">
        <v>0</v>
      </c>
      <c r="L201" s="2">
        <v>1310</v>
      </c>
      <c r="M201" s="2">
        <v>993</v>
      </c>
      <c r="N201" s="2">
        <v>993</v>
      </c>
      <c r="O201" s="2">
        <v>17</v>
      </c>
    </row>
    <row r="202" spans="1:15" ht="39">
      <c r="A202" s="3" t="s">
        <v>83</v>
      </c>
      <c r="B202" s="3" t="s">
        <v>77</v>
      </c>
      <c r="C202" s="2">
        <v>5</v>
      </c>
      <c r="D202" s="3" t="s">
        <v>21</v>
      </c>
      <c r="E202" s="2">
        <v>12</v>
      </c>
      <c r="F202" s="2">
        <v>4</v>
      </c>
      <c r="G202" s="2">
        <v>1</v>
      </c>
      <c r="H202" s="2" t="b">
        <v>0</v>
      </c>
      <c r="I202" s="2" t="b">
        <v>0</v>
      </c>
      <c r="J202" s="2" t="b">
        <v>0</v>
      </c>
      <c r="K202" s="2">
        <v>700</v>
      </c>
      <c r="L202" s="2">
        <v>345</v>
      </c>
      <c r="M202" s="2">
        <v>894</v>
      </c>
      <c r="N202" s="2">
        <v>894</v>
      </c>
      <c r="O202" s="2">
        <v>17</v>
      </c>
    </row>
    <row r="203" spans="1:15" ht="26.25">
      <c r="A203" s="3" t="s">
        <v>42</v>
      </c>
      <c r="B203" s="3" t="s">
        <v>43</v>
      </c>
      <c r="C203" s="2">
        <v>6</v>
      </c>
      <c r="D203" s="3" t="s">
        <v>21</v>
      </c>
      <c r="E203" s="2">
        <v>77</v>
      </c>
      <c r="F203" s="2">
        <v>21</v>
      </c>
      <c r="G203" s="2">
        <v>17</v>
      </c>
      <c r="H203" s="2" t="b">
        <v>0</v>
      </c>
      <c r="I203" s="2" t="b">
        <v>0</v>
      </c>
      <c r="J203" s="2" t="b">
        <v>0</v>
      </c>
      <c r="K203" s="2">
        <v>0</v>
      </c>
      <c r="L203" s="2">
        <v>2245</v>
      </c>
      <c r="M203" s="2">
        <v>993</v>
      </c>
      <c r="N203" s="2">
        <v>993</v>
      </c>
      <c r="O203" s="2">
        <v>17</v>
      </c>
    </row>
    <row r="204" spans="1:15" ht="26.25">
      <c r="A204" s="3" t="s">
        <v>78</v>
      </c>
      <c r="B204" s="3" t="s">
        <v>79</v>
      </c>
      <c r="C204" s="2">
        <v>4</v>
      </c>
      <c r="D204" s="3" t="s">
        <v>21</v>
      </c>
      <c r="E204" s="2">
        <v>203</v>
      </c>
      <c r="F204" s="2">
        <v>17</v>
      </c>
      <c r="G204" s="2">
        <v>13</v>
      </c>
      <c r="H204" s="2" t="b">
        <v>0</v>
      </c>
      <c r="I204" s="2" t="b">
        <v>1</v>
      </c>
      <c r="J204" s="2" t="b">
        <v>0</v>
      </c>
      <c r="K204" s="2">
        <v>0</v>
      </c>
      <c r="L204" s="2">
        <v>4005</v>
      </c>
      <c r="M204" s="2">
        <v>795</v>
      </c>
      <c r="N204" s="2">
        <v>795</v>
      </c>
      <c r="O204" s="2">
        <v>17</v>
      </c>
    </row>
    <row r="205" spans="1:15" ht="26.25">
      <c r="A205" s="3" t="s">
        <v>65</v>
      </c>
      <c r="B205" s="3" t="s">
        <v>66</v>
      </c>
      <c r="C205" s="2">
        <v>6</v>
      </c>
      <c r="D205" s="3" t="s">
        <v>24</v>
      </c>
      <c r="E205" s="2">
        <v>86</v>
      </c>
      <c r="F205" s="2">
        <v>7</v>
      </c>
      <c r="G205" s="2">
        <v>5</v>
      </c>
      <c r="H205" s="2" t="b">
        <v>0</v>
      </c>
      <c r="I205" s="2" t="b">
        <v>0</v>
      </c>
      <c r="J205" s="2" t="b">
        <v>0</v>
      </c>
      <c r="K205" s="2">
        <v>0</v>
      </c>
      <c r="L205" s="2">
        <v>1335</v>
      </c>
      <c r="M205" s="2">
        <v>1080</v>
      </c>
      <c r="N205" s="2">
        <v>1080</v>
      </c>
      <c r="O205" s="2">
        <v>18</v>
      </c>
    </row>
    <row r="206" spans="1:15" ht="26.25">
      <c r="A206" s="3" t="s">
        <v>71</v>
      </c>
      <c r="B206" s="3" t="s">
        <v>68</v>
      </c>
      <c r="C206" s="2">
        <v>4</v>
      </c>
      <c r="D206" s="3" t="s">
        <v>24</v>
      </c>
      <c r="E206" s="2">
        <v>28</v>
      </c>
      <c r="F206" s="2">
        <v>0</v>
      </c>
      <c r="G206" s="2">
        <v>2</v>
      </c>
      <c r="H206" s="2" t="b">
        <v>0</v>
      </c>
      <c r="I206" s="2" t="b">
        <v>0</v>
      </c>
      <c r="J206" s="2" t="b">
        <v>0</v>
      </c>
      <c r="K206" s="2">
        <v>0</v>
      </c>
      <c r="L206" s="2">
        <v>330</v>
      </c>
      <c r="M206" s="2">
        <v>864</v>
      </c>
      <c r="N206" s="2">
        <v>864</v>
      </c>
      <c r="O206" s="2">
        <v>18</v>
      </c>
    </row>
    <row r="207" spans="1:15" ht="39">
      <c r="A207" s="3" t="s">
        <v>72</v>
      </c>
      <c r="B207" s="3" t="s">
        <v>73</v>
      </c>
      <c r="C207" s="2">
        <v>6</v>
      </c>
      <c r="D207" s="3" t="s">
        <v>24</v>
      </c>
      <c r="E207" s="2">
        <v>21</v>
      </c>
      <c r="F207" s="2">
        <v>0</v>
      </c>
      <c r="G207" s="2">
        <v>2</v>
      </c>
      <c r="H207" s="2" t="b">
        <v>1</v>
      </c>
      <c r="I207" s="2" t="b">
        <v>0</v>
      </c>
      <c r="J207" s="2" t="b">
        <v>0</v>
      </c>
      <c r="K207" s="2">
        <v>0</v>
      </c>
      <c r="L207" s="2">
        <v>1260</v>
      </c>
      <c r="M207" s="2">
        <v>540</v>
      </c>
      <c r="N207" s="2">
        <v>540</v>
      </c>
      <c r="O207" s="2">
        <v>18</v>
      </c>
    </row>
    <row r="208" spans="1:15" ht="26.25">
      <c r="A208" s="3" t="s">
        <v>74</v>
      </c>
      <c r="B208" s="3" t="s">
        <v>75</v>
      </c>
      <c r="C208" s="2">
        <v>5</v>
      </c>
      <c r="D208" s="3" t="s">
        <v>24</v>
      </c>
      <c r="E208" s="2">
        <v>29</v>
      </c>
      <c r="F208" s="2">
        <v>25</v>
      </c>
      <c r="G208" s="2">
        <v>10</v>
      </c>
      <c r="H208" s="2" t="b">
        <v>0</v>
      </c>
      <c r="I208" s="2" t="b">
        <v>0</v>
      </c>
      <c r="J208" s="2" t="b">
        <v>0</v>
      </c>
      <c r="K208" s="2">
        <v>100</v>
      </c>
      <c r="L208" s="2">
        <v>1790</v>
      </c>
      <c r="M208" s="2">
        <v>972</v>
      </c>
      <c r="N208" s="2">
        <v>972</v>
      </c>
      <c r="O208" s="2">
        <v>18</v>
      </c>
    </row>
    <row r="209" spans="1:15" ht="26.25">
      <c r="A209" s="3" t="s">
        <v>67</v>
      </c>
      <c r="B209" s="3" t="s">
        <v>68</v>
      </c>
      <c r="C209" s="2">
        <v>4</v>
      </c>
      <c r="D209" s="3" t="s">
        <v>24</v>
      </c>
      <c r="E209" s="2">
        <v>14</v>
      </c>
      <c r="F209" s="2">
        <v>17</v>
      </c>
      <c r="G209" s="2">
        <v>5</v>
      </c>
      <c r="H209" s="2" t="b">
        <v>0</v>
      </c>
      <c r="I209" s="2" t="b">
        <v>0</v>
      </c>
      <c r="J209" s="2" t="b">
        <v>0</v>
      </c>
      <c r="K209" s="2">
        <v>0</v>
      </c>
      <c r="L209" s="2">
        <v>1115</v>
      </c>
      <c r="M209" s="2">
        <v>864</v>
      </c>
      <c r="N209" s="2">
        <v>864</v>
      </c>
      <c r="O209" s="2">
        <v>18</v>
      </c>
    </row>
    <row r="210" spans="1:15" ht="39">
      <c r="A210" s="3" t="s">
        <v>59</v>
      </c>
      <c r="B210" s="3" t="s">
        <v>60</v>
      </c>
      <c r="C210" s="2">
        <v>5</v>
      </c>
      <c r="D210" s="3" t="s">
        <v>24</v>
      </c>
      <c r="E210" s="2">
        <v>69</v>
      </c>
      <c r="F210" s="2">
        <v>5</v>
      </c>
      <c r="G210" s="2">
        <v>4</v>
      </c>
      <c r="H210" s="2" t="b">
        <v>0</v>
      </c>
      <c r="I210" s="2" t="b">
        <v>0</v>
      </c>
      <c r="J210" s="2" t="b">
        <v>0</v>
      </c>
      <c r="K210" s="2">
        <v>0</v>
      </c>
      <c r="L210" s="2">
        <v>1040</v>
      </c>
      <c r="M210" s="2">
        <v>972</v>
      </c>
      <c r="N210" s="2">
        <v>972</v>
      </c>
      <c r="O210" s="2">
        <v>18</v>
      </c>
    </row>
    <row r="211" spans="1:15" ht="26.25">
      <c r="A211" s="3" t="s">
        <v>89</v>
      </c>
      <c r="B211" s="3" t="s">
        <v>90</v>
      </c>
      <c r="C211" s="2">
        <v>5</v>
      </c>
      <c r="D211" s="3" t="s">
        <v>24</v>
      </c>
      <c r="E211" s="2">
        <v>59</v>
      </c>
      <c r="F211" s="2">
        <v>6</v>
      </c>
      <c r="G211" s="2">
        <v>5</v>
      </c>
      <c r="H211" s="2" t="b">
        <v>0</v>
      </c>
      <c r="I211" s="2" t="b">
        <v>0</v>
      </c>
      <c r="J211" s="2" t="b">
        <v>0</v>
      </c>
      <c r="K211" s="2">
        <v>0</v>
      </c>
      <c r="L211" s="2">
        <v>1015</v>
      </c>
      <c r="M211" s="2">
        <v>972</v>
      </c>
      <c r="N211" s="2">
        <v>972</v>
      </c>
      <c r="O211" s="2">
        <v>18</v>
      </c>
    </row>
    <row r="212" spans="1:15" ht="26.25">
      <c r="A212" s="3" t="s">
        <v>63</v>
      </c>
      <c r="B212" s="3" t="s">
        <v>64</v>
      </c>
      <c r="C212" s="2">
        <v>3</v>
      </c>
      <c r="D212" s="3" t="s">
        <v>24</v>
      </c>
      <c r="E212" s="2">
        <v>32</v>
      </c>
      <c r="F212" s="2">
        <v>1</v>
      </c>
      <c r="G212" s="2">
        <v>3</v>
      </c>
      <c r="H212" s="2" t="b">
        <v>0</v>
      </c>
      <c r="I212" s="2" t="b">
        <v>0</v>
      </c>
      <c r="J212" s="2" t="b">
        <v>0</v>
      </c>
      <c r="K212" s="2">
        <v>0</v>
      </c>
      <c r="L212" s="2">
        <v>445</v>
      </c>
      <c r="M212" s="2">
        <v>756</v>
      </c>
      <c r="N212" s="2">
        <v>756</v>
      </c>
      <c r="O212" s="2">
        <v>18</v>
      </c>
    </row>
    <row r="213" spans="1:15" ht="26.25">
      <c r="A213" s="3" t="s">
        <v>61</v>
      </c>
      <c r="B213" s="3" t="s">
        <v>62</v>
      </c>
      <c r="C213" s="2">
        <v>6</v>
      </c>
      <c r="D213" s="3" t="s">
        <v>24</v>
      </c>
      <c r="E213" s="2">
        <v>8</v>
      </c>
      <c r="F213" s="2">
        <v>0</v>
      </c>
      <c r="G213" s="2">
        <v>0</v>
      </c>
      <c r="H213" s="2" t="b">
        <v>0</v>
      </c>
      <c r="I213" s="2" t="b">
        <v>0</v>
      </c>
      <c r="J213" s="2" t="b">
        <v>0</v>
      </c>
      <c r="K213" s="2">
        <v>0</v>
      </c>
      <c r="L213" s="2">
        <v>80</v>
      </c>
      <c r="M213" s="2">
        <v>1080</v>
      </c>
      <c r="N213" s="2">
        <v>1080</v>
      </c>
      <c r="O213" s="2">
        <v>18</v>
      </c>
    </row>
    <row r="214" spans="1:15" ht="26.25">
      <c r="A214" s="3" t="s">
        <v>87</v>
      </c>
      <c r="B214" s="3" t="s">
        <v>58</v>
      </c>
      <c r="C214" s="2">
        <v>6</v>
      </c>
      <c r="D214" s="3" t="s">
        <v>21</v>
      </c>
      <c r="E214" s="2">
        <v>11</v>
      </c>
      <c r="F214" s="2">
        <v>2</v>
      </c>
      <c r="G214" s="2">
        <v>1</v>
      </c>
      <c r="H214" s="2" t="b">
        <v>0</v>
      </c>
      <c r="I214" s="2" t="b">
        <v>0</v>
      </c>
      <c r="J214" s="2" t="b">
        <v>0</v>
      </c>
      <c r="K214" s="2">
        <v>0</v>
      </c>
      <c r="L214" s="2">
        <v>235</v>
      </c>
      <c r="M214" s="2">
        <v>1457</v>
      </c>
      <c r="N214" s="2">
        <v>1457</v>
      </c>
      <c r="O214" s="2">
        <v>18</v>
      </c>
    </row>
    <row r="215" spans="1:15" ht="26.25">
      <c r="A215" s="3" t="s">
        <v>65</v>
      </c>
      <c r="B215" s="3" t="s">
        <v>66</v>
      </c>
      <c r="C215" s="2">
        <v>6</v>
      </c>
      <c r="D215" s="3" t="s">
        <v>24</v>
      </c>
      <c r="E215" s="2">
        <v>32</v>
      </c>
      <c r="F215" s="2">
        <v>1</v>
      </c>
      <c r="G215" s="2">
        <v>1</v>
      </c>
      <c r="H215" s="2" t="b">
        <v>0</v>
      </c>
      <c r="I215" s="2" t="b">
        <v>0</v>
      </c>
      <c r="J215" s="2" t="b">
        <v>0</v>
      </c>
      <c r="K215" s="2">
        <v>0</v>
      </c>
      <c r="L215" s="2">
        <v>395</v>
      </c>
      <c r="M215" s="2">
        <v>1080</v>
      </c>
      <c r="N215" s="2">
        <v>1080</v>
      </c>
      <c r="O215" s="2">
        <v>18</v>
      </c>
    </row>
    <row r="216" spans="1:15" ht="26.25">
      <c r="A216" s="3" t="s">
        <v>19</v>
      </c>
      <c r="B216" s="3" t="s">
        <v>20</v>
      </c>
      <c r="C216" s="2">
        <v>5</v>
      </c>
      <c r="D216" s="3" t="s">
        <v>21</v>
      </c>
      <c r="E216" s="2">
        <v>49</v>
      </c>
      <c r="F216" s="2">
        <v>21</v>
      </c>
      <c r="G216" s="2">
        <v>5</v>
      </c>
      <c r="H216" s="2" t="b">
        <v>0</v>
      </c>
      <c r="I216" s="2" t="b">
        <v>0</v>
      </c>
      <c r="J216" s="2" t="b">
        <v>0</v>
      </c>
      <c r="K216" s="2">
        <v>0</v>
      </c>
      <c r="L216" s="2">
        <v>1665</v>
      </c>
      <c r="M216" s="2">
        <v>1311</v>
      </c>
      <c r="N216" s="2">
        <v>1311</v>
      </c>
      <c r="O216" s="2">
        <v>18</v>
      </c>
    </row>
    <row r="217" spans="1:15" ht="26.25">
      <c r="A217" s="3" t="s">
        <v>84</v>
      </c>
      <c r="B217" s="3" t="s">
        <v>85</v>
      </c>
      <c r="C217" s="2">
        <v>6</v>
      </c>
      <c r="D217" s="3" t="s">
        <v>21</v>
      </c>
      <c r="E217" s="2">
        <v>24</v>
      </c>
      <c r="F217" s="2">
        <v>3</v>
      </c>
      <c r="G217" s="2">
        <v>1</v>
      </c>
      <c r="H217" s="2" t="b">
        <v>0</v>
      </c>
      <c r="I217" s="2" t="b">
        <v>1</v>
      </c>
      <c r="J217" s="2" t="b">
        <v>0</v>
      </c>
      <c r="K217" s="2">
        <v>0</v>
      </c>
      <c r="L217" s="2">
        <v>1415</v>
      </c>
      <c r="M217" s="2">
        <v>1457</v>
      </c>
      <c r="N217" s="2">
        <v>1457</v>
      </c>
      <c r="O217" s="2">
        <v>18</v>
      </c>
    </row>
    <row r="218" spans="1:15" ht="26.25">
      <c r="A218" s="3" t="s">
        <v>46</v>
      </c>
      <c r="B218" s="3" t="s">
        <v>47</v>
      </c>
      <c r="C218" s="2">
        <v>3</v>
      </c>
      <c r="D218" s="3" t="s">
        <v>21</v>
      </c>
      <c r="E218" s="2">
        <v>0</v>
      </c>
      <c r="F218" s="2">
        <v>1</v>
      </c>
      <c r="G218" s="2">
        <v>0</v>
      </c>
      <c r="H218" s="2" t="b">
        <v>0</v>
      </c>
      <c r="I218" s="2" t="b">
        <v>0</v>
      </c>
      <c r="J218" s="2" t="b">
        <v>0</v>
      </c>
      <c r="K218" s="2">
        <v>0</v>
      </c>
      <c r="L218" s="2">
        <v>50</v>
      </c>
      <c r="M218" s="2">
        <v>1020</v>
      </c>
      <c r="N218" s="2">
        <v>1020</v>
      </c>
      <c r="O218" s="2">
        <v>18</v>
      </c>
    </row>
    <row r="219" spans="1:15" ht="39">
      <c r="A219" s="3" t="s">
        <v>76</v>
      </c>
      <c r="B219" s="3" t="s">
        <v>77</v>
      </c>
      <c r="C219" s="2">
        <v>5</v>
      </c>
      <c r="D219" s="3" t="s">
        <v>21</v>
      </c>
      <c r="E219" s="2">
        <v>80</v>
      </c>
      <c r="F219" s="2">
        <v>24</v>
      </c>
      <c r="G219" s="2">
        <v>13</v>
      </c>
      <c r="H219" s="2" t="b">
        <v>0</v>
      </c>
      <c r="I219" s="2" t="b">
        <v>1</v>
      </c>
      <c r="J219" s="2" t="b">
        <v>0</v>
      </c>
      <c r="K219" s="2">
        <v>0</v>
      </c>
      <c r="L219" s="2">
        <v>3225</v>
      </c>
      <c r="M219" s="2">
        <v>1311</v>
      </c>
      <c r="N219" s="2">
        <v>1311</v>
      </c>
      <c r="O219" s="2">
        <v>18</v>
      </c>
    </row>
    <row r="220" spans="1:15" ht="26.25">
      <c r="A220" s="3" t="s">
        <v>57</v>
      </c>
      <c r="B220" s="3" t="s">
        <v>58</v>
      </c>
      <c r="C220" s="2">
        <v>6</v>
      </c>
      <c r="D220" s="3" t="s">
        <v>21</v>
      </c>
      <c r="E220" s="2">
        <v>14</v>
      </c>
      <c r="F220" s="2">
        <v>2</v>
      </c>
      <c r="G220" s="2">
        <v>1</v>
      </c>
      <c r="H220" s="2" t="b">
        <v>0</v>
      </c>
      <c r="I220" s="2" t="b">
        <v>0</v>
      </c>
      <c r="J220" s="2" t="b">
        <v>0</v>
      </c>
      <c r="K220" s="2">
        <v>0</v>
      </c>
      <c r="L220" s="2">
        <v>265</v>
      </c>
      <c r="M220" s="2">
        <v>1457</v>
      </c>
      <c r="N220" s="2">
        <v>1457</v>
      </c>
      <c r="O220" s="2">
        <v>18</v>
      </c>
    </row>
    <row r="221" spans="1:15" ht="26.25">
      <c r="A221" s="3" t="s">
        <v>54</v>
      </c>
      <c r="B221" s="3" t="s">
        <v>55</v>
      </c>
      <c r="C221" s="2">
        <v>4</v>
      </c>
      <c r="D221" s="3" t="s">
        <v>21</v>
      </c>
      <c r="E221" s="2">
        <v>63</v>
      </c>
      <c r="F221" s="2">
        <v>10</v>
      </c>
      <c r="G221" s="2">
        <v>7</v>
      </c>
      <c r="H221" s="2" t="b">
        <v>0</v>
      </c>
      <c r="I221" s="2" t="b">
        <v>0</v>
      </c>
      <c r="J221" s="2" t="b">
        <v>0</v>
      </c>
      <c r="K221" s="2">
        <v>0</v>
      </c>
      <c r="L221" s="2">
        <v>1305</v>
      </c>
      <c r="M221" s="2">
        <v>1166</v>
      </c>
      <c r="N221" s="2">
        <v>1166</v>
      </c>
      <c r="O221" s="2">
        <v>18</v>
      </c>
    </row>
    <row r="222" spans="1:15" ht="26.25">
      <c r="A222" s="3" t="s">
        <v>69</v>
      </c>
      <c r="B222" s="3" t="s">
        <v>70</v>
      </c>
      <c r="C222" s="2">
        <v>4</v>
      </c>
      <c r="D222" s="3" t="s">
        <v>24</v>
      </c>
      <c r="E222" s="2">
        <v>31</v>
      </c>
      <c r="F222" s="2">
        <v>8</v>
      </c>
      <c r="G222" s="2">
        <v>7</v>
      </c>
      <c r="H222" s="2" t="b">
        <v>0</v>
      </c>
      <c r="I222" s="2" t="b">
        <v>1</v>
      </c>
      <c r="J222" s="2" t="b">
        <v>0</v>
      </c>
      <c r="K222" s="2">
        <v>0</v>
      </c>
      <c r="L222" s="2">
        <v>1685</v>
      </c>
      <c r="M222" s="2">
        <v>864</v>
      </c>
      <c r="N222" s="2">
        <v>864</v>
      </c>
      <c r="O222" s="2">
        <v>18</v>
      </c>
    </row>
    <row r="223" spans="1:15" ht="39">
      <c r="A223" s="3" t="s">
        <v>50</v>
      </c>
      <c r="B223" s="3" t="s">
        <v>51</v>
      </c>
      <c r="C223" s="2">
        <v>5</v>
      </c>
      <c r="D223" s="3" t="s">
        <v>21</v>
      </c>
      <c r="E223" s="2">
        <v>70</v>
      </c>
      <c r="F223" s="2">
        <v>28</v>
      </c>
      <c r="G223" s="2">
        <v>13</v>
      </c>
      <c r="H223" s="2" t="b">
        <v>0</v>
      </c>
      <c r="I223" s="2" t="b">
        <v>0</v>
      </c>
      <c r="J223" s="2" t="b">
        <v>0</v>
      </c>
      <c r="K223" s="2">
        <v>0</v>
      </c>
      <c r="L223" s="2">
        <v>2425</v>
      </c>
      <c r="M223" s="2">
        <v>1311</v>
      </c>
      <c r="N223" s="2">
        <v>1311</v>
      </c>
      <c r="O223" s="2">
        <v>18</v>
      </c>
    </row>
    <row r="224" spans="1:15" ht="26.25">
      <c r="A224" s="3" t="s">
        <v>65</v>
      </c>
      <c r="B224" s="3" t="s">
        <v>66</v>
      </c>
      <c r="C224" s="2">
        <v>6</v>
      </c>
      <c r="D224" s="3" t="s">
        <v>24</v>
      </c>
      <c r="E224" s="2">
        <v>0</v>
      </c>
      <c r="F224" s="2">
        <v>0</v>
      </c>
      <c r="G224" s="2">
        <v>0</v>
      </c>
      <c r="H224" s="2" t="b">
        <v>0</v>
      </c>
      <c r="I224" s="2" t="b">
        <v>0</v>
      </c>
      <c r="J224" s="2" t="b">
        <v>0</v>
      </c>
      <c r="K224" s="2">
        <v>0</v>
      </c>
      <c r="L224" s="2">
        <v>0</v>
      </c>
      <c r="M224" s="2">
        <v>1568</v>
      </c>
      <c r="N224" s="2">
        <v>1568</v>
      </c>
      <c r="O224" s="2">
        <v>19</v>
      </c>
    </row>
    <row r="225" spans="1:15" ht="39">
      <c r="A225" s="3" t="s">
        <v>72</v>
      </c>
      <c r="B225" s="3" t="s">
        <v>73</v>
      </c>
      <c r="C225" s="2">
        <v>6</v>
      </c>
      <c r="D225" s="3" t="s">
        <v>24</v>
      </c>
      <c r="E225" s="2">
        <v>0</v>
      </c>
      <c r="F225" s="2">
        <v>0</v>
      </c>
      <c r="G225" s="2">
        <v>0</v>
      </c>
      <c r="H225" s="2" t="b">
        <v>0</v>
      </c>
      <c r="I225" s="2" t="b">
        <v>0</v>
      </c>
      <c r="J225" s="2" t="b">
        <v>0</v>
      </c>
      <c r="K225" s="2">
        <v>0</v>
      </c>
      <c r="L225" s="2">
        <v>0</v>
      </c>
      <c r="M225" s="2">
        <v>1568</v>
      </c>
      <c r="N225" s="2">
        <v>1568</v>
      </c>
      <c r="O225" s="2">
        <v>19</v>
      </c>
    </row>
    <row r="226" spans="1:15" ht="26.25">
      <c r="A226" s="3" t="s">
        <v>61</v>
      </c>
      <c r="B226" s="3" t="s">
        <v>62</v>
      </c>
      <c r="C226" s="2">
        <v>6</v>
      </c>
      <c r="D226" s="3" t="s">
        <v>24</v>
      </c>
      <c r="E226" s="2">
        <v>0</v>
      </c>
      <c r="F226" s="2">
        <v>0</v>
      </c>
      <c r="G226" s="2">
        <v>0</v>
      </c>
      <c r="H226" s="2" t="b">
        <v>0</v>
      </c>
      <c r="I226" s="2" t="b">
        <v>0</v>
      </c>
      <c r="J226" s="2" t="b">
        <v>0</v>
      </c>
      <c r="K226" s="2">
        <v>0</v>
      </c>
      <c r="L226" s="2">
        <v>0</v>
      </c>
      <c r="M226" s="2">
        <v>1568</v>
      </c>
      <c r="N226" s="2">
        <v>1568</v>
      </c>
      <c r="O226" s="2">
        <v>19</v>
      </c>
    </row>
    <row r="227" spans="1:15" ht="26.25">
      <c r="A227" s="3" t="s">
        <v>74</v>
      </c>
      <c r="B227" s="3" t="s">
        <v>75</v>
      </c>
      <c r="C227" s="2">
        <v>5</v>
      </c>
      <c r="D227" s="3" t="s">
        <v>24</v>
      </c>
      <c r="E227" s="2">
        <v>0</v>
      </c>
      <c r="F227" s="2">
        <v>0</v>
      </c>
      <c r="G227" s="2">
        <v>0</v>
      </c>
      <c r="H227" s="2" t="b">
        <v>0</v>
      </c>
      <c r="I227" s="2" t="b">
        <v>0</v>
      </c>
      <c r="J227" s="2" t="b">
        <v>0</v>
      </c>
      <c r="K227" s="2">
        <v>0</v>
      </c>
      <c r="L227" s="2">
        <v>0</v>
      </c>
      <c r="M227" s="2">
        <v>1411</v>
      </c>
      <c r="N227" s="2">
        <v>1411</v>
      </c>
      <c r="O227" s="2">
        <v>19</v>
      </c>
    </row>
    <row r="228" spans="1:15" ht="26.25">
      <c r="A228" s="3" t="s">
        <v>69</v>
      </c>
      <c r="B228" s="3" t="s">
        <v>70</v>
      </c>
      <c r="C228" s="2">
        <v>4</v>
      </c>
      <c r="D228" s="3" t="s">
        <v>24</v>
      </c>
      <c r="E228" s="2">
        <v>0</v>
      </c>
      <c r="F228" s="2">
        <v>0</v>
      </c>
      <c r="G228" s="2">
        <v>0</v>
      </c>
      <c r="H228" s="2" t="b">
        <v>0</v>
      </c>
      <c r="I228" s="2" t="b">
        <v>0</v>
      </c>
      <c r="J228" s="2" t="b">
        <v>0</v>
      </c>
      <c r="K228" s="2">
        <v>0</v>
      </c>
      <c r="L228" s="2">
        <v>0</v>
      </c>
      <c r="M228" s="2">
        <v>1255</v>
      </c>
      <c r="N228" s="2">
        <v>1255</v>
      </c>
      <c r="O228" s="2">
        <v>19</v>
      </c>
    </row>
    <row r="229" spans="1:15" ht="26.25">
      <c r="A229" s="3" t="s">
        <v>89</v>
      </c>
      <c r="B229" s="3" t="s">
        <v>90</v>
      </c>
      <c r="C229" s="2">
        <v>5</v>
      </c>
      <c r="D229" s="3" t="s">
        <v>24</v>
      </c>
      <c r="E229" s="2">
        <v>0</v>
      </c>
      <c r="F229" s="2">
        <v>0</v>
      </c>
      <c r="G229" s="2">
        <v>0</v>
      </c>
      <c r="H229" s="2" t="b">
        <v>0</v>
      </c>
      <c r="I229" s="2" t="b">
        <v>1</v>
      </c>
      <c r="J229" s="2" t="b">
        <v>0</v>
      </c>
      <c r="K229" s="2">
        <v>0</v>
      </c>
      <c r="L229" s="2">
        <v>900</v>
      </c>
      <c r="M229" s="2">
        <v>1411</v>
      </c>
      <c r="N229" s="2">
        <v>1411</v>
      </c>
      <c r="O229" s="2">
        <v>19</v>
      </c>
    </row>
    <row r="230" spans="1:15" ht="39">
      <c r="A230" s="3" t="s">
        <v>59</v>
      </c>
      <c r="B230" s="3" t="s">
        <v>60</v>
      </c>
      <c r="C230" s="2">
        <v>5</v>
      </c>
      <c r="D230" s="3" t="s">
        <v>24</v>
      </c>
      <c r="E230" s="2">
        <v>0</v>
      </c>
      <c r="F230" s="2">
        <v>0</v>
      </c>
      <c r="G230" s="2">
        <v>0</v>
      </c>
      <c r="H230" s="2" t="b">
        <v>0</v>
      </c>
      <c r="I230" s="2" t="b">
        <v>0</v>
      </c>
      <c r="J230" s="2" t="b">
        <v>0</v>
      </c>
      <c r="K230" s="2">
        <v>0</v>
      </c>
      <c r="L230" s="2">
        <v>0</v>
      </c>
      <c r="M230" s="2">
        <v>1411</v>
      </c>
      <c r="N230" s="2">
        <v>1411</v>
      </c>
      <c r="O230" s="2">
        <v>19</v>
      </c>
    </row>
    <row r="231" spans="1:15" ht="26.25">
      <c r="A231" s="3" t="s">
        <v>67</v>
      </c>
      <c r="B231" s="3" t="s">
        <v>68</v>
      </c>
      <c r="C231" s="2">
        <v>4</v>
      </c>
      <c r="D231" s="3" t="s">
        <v>24</v>
      </c>
      <c r="E231" s="2">
        <v>0</v>
      </c>
      <c r="F231" s="2">
        <v>0</v>
      </c>
      <c r="G231" s="2">
        <v>0</v>
      </c>
      <c r="H231" s="2" t="b">
        <v>0</v>
      </c>
      <c r="I231" s="2" t="b">
        <v>0</v>
      </c>
      <c r="J231" s="2" t="b">
        <v>0</v>
      </c>
      <c r="K231" s="2">
        <v>0</v>
      </c>
      <c r="L231" s="2">
        <v>0</v>
      </c>
      <c r="M231" s="2">
        <v>1255</v>
      </c>
      <c r="N231" s="2">
        <v>1255</v>
      </c>
      <c r="O231" s="2">
        <v>19</v>
      </c>
    </row>
    <row r="232" spans="1:15" ht="26.25">
      <c r="A232" s="3" t="s">
        <v>71</v>
      </c>
      <c r="B232" s="3" t="s">
        <v>68</v>
      </c>
      <c r="C232" s="2">
        <v>4</v>
      </c>
      <c r="D232" s="3" t="s">
        <v>24</v>
      </c>
      <c r="E232" s="2">
        <v>0</v>
      </c>
      <c r="F232" s="2">
        <v>0</v>
      </c>
      <c r="G232" s="2">
        <v>0</v>
      </c>
      <c r="H232" s="2" t="b">
        <v>0</v>
      </c>
      <c r="I232" s="2" t="b">
        <v>0</v>
      </c>
      <c r="J232" s="2" t="b">
        <v>0</v>
      </c>
      <c r="K232" s="2">
        <v>0</v>
      </c>
      <c r="L232" s="2">
        <v>0</v>
      </c>
      <c r="M232" s="2">
        <v>1255</v>
      </c>
      <c r="N232" s="2">
        <v>1255</v>
      </c>
      <c r="O232" s="2">
        <v>19</v>
      </c>
    </row>
    <row r="233" spans="1:15" ht="26.25">
      <c r="A233" s="3" t="s">
        <v>63</v>
      </c>
      <c r="B233" s="3" t="s">
        <v>64</v>
      </c>
      <c r="C233" s="2">
        <v>3</v>
      </c>
      <c r="D233" s="3" t="s">
        <v>24</v>
      </c>
      <c r="E233" s="2">
        <v>0</v>
      </c>
      <c r="F233" s="2">
        <v>0</v>
      </c>
      <c r="G233" s="2">
        <v>0</v>
      </c>
      <c r="H233" s="2" t="b">
        <v>0</v>
      </c>
      <c r="I233" s="2" t="b">
        <v>1</v>
      </c>
      <c r="J233" s="2" t="b">
        <v>0</v>
      </c>
      <c r="K233" s="2">
        <v>0</v>
      </c>
      <c r="L233" s="2">
        <v>700</v>
      </c>
      <c r="M233" s="2">
        <v>1098</v>
      </c>
      <c r="N233" s="2">
        <v>1098</v>
      </c>
      <c r="O233" s="2">
        <v>19</v>
      </c>
    </row>
    <row r="234" spans="1:15" ht="26.25">
      <c r="A234" s="3" t="s">
        <v>19</v>
      </c>
      <c r="B234" s="3" t="s">
        <v>20</v>
      </c>
      <c r="C234" s="2">
        <v>5</v>
      </c>
      <c r="D234" s="3" t="s">
        <v>21</v>
      </c>
      <c r="E234" s="2">
        <v>0</v>
      </c>
      <c r="F234" s="2">
        <v>0</v>
      </c>
      <c r="G234" s="2">
        <v>0</v>
      </c>
      <c r="H234" s="2" t="b">
        <v>0</v>
      </c>
      <c r="I234" s="2" t="b">
        <v>0</v>
      </c>
      <c r="J234" s="2" t="b">
        <v>0</v>
      </c>
      <c r="K234" s="2">
        <v>0</v>
      </c>
      <c r="L234" s="2">
        <v>0</v>
      </c>
      <c r="M234" s="2">
        <v>1712</v>
      </c>
      <c r="N234" s="2">
        <v>1712</v>
      </c>
      <c r="O234" s="2">
        <v>19</v>
      </c>
    </row>
    <row r="235" spans="1:15" ht="39">
      <c r="A235" s="3" t="s">
        <v>50</v>
      </c>
      <c r="B235" s="3" t="s">
        <v>51</v>
      </c>
      <c r="C235" s="2">
        <v>5</v>
      </c>
      <c r="D235" s="3" t="s">
        <v>21</v>
      </c>
      <c r="E235" s="2">
        <v>0</v>
      </c>
      <c r="F235" s="2">
        <v>0</v>
      </c>
      <c r="G235" s="2">
        <v>0</v>
      </c>
      <c r="H235" s="2" t="b">
        <v>0</v>
      </c>
      <c r="I235" s="2" t="b">
        <v>0</v>
      </c>
      <c r="J235" s="2" t="b">
        <v>0</v>
      </c>
      <c r="K235" s="2">
        <v>0</v>
      </c>
      <c r="L235" s="2">
        <v>0</v>
      </c>
      <c r="M235" s="2">
        <v>1712</v>
      </c>
      <c r="N235" s="2">
        <v>1712</v>
      </c>
      <c r="O235" s="2">
        <v>19</v>
      </c>
    </row>
    <row r="236" spans="1:15" ht="39">
      <c r="A236" s="3" t="s">
        <v>76</v>
      </c>
      <c r="B236" s="3" t="s">
        <v>77</v>
      </c>
      <c r="C236" s="2">
        <v>5</v>
      </c>
      <c r="D236" s="3" t="s">
        <v>21</v>
      </c>
      <c r="E236" s="2">
        <v>0</v>
      </c>
      <c r="F236" s="2">
        <v>0</v>
      </c>
      <c r="G236" s="2">
        <v>0</v>
      </c>
      <c r="H236" s="2" t="b">
        <v>0</v>
      </c>
      <c r="I236" s="2" t="b">
        <v>0</v>
      </c>
      <c r="J236" s="2" t="b">
        <v>0</v>
      </c>
      <c r="K236" s="2">
        <v>0</v>
      </c>
      <c r="L236" s="2">
        <v>0</v>
      </c>
      <c r="M236" s="2">
        <v>1712</v>
      </c>
      <c r="N236" s="2">
        <v>1712</v>
      </c>
      <c r="O236" s="2">
        <v>19</v>
      </c>
    </row>
    <row r="237" spans="1:15" ht="26.25">
      <c r="A237" s="3" t="s">
        <v>54</v>
      </c>
      <c r="B237" s="3" t="s">
        <v>55</v>
      </c>
      <c r="C237" s="2">
        <v>4</v>
      </c>
      <c r="D237" s="3" t="s">
        <v>21</v>
      </c>
      <c r="E237" s="2">
        <v>0</v>
      </c>
      <c r="F237" s="2">
        <v>0</v>
      </c>
      <c r="G237" s="2">
        <v>0</v>
      </c>
      <c r="H237" s="2" t="b">
        <v>0</v>
      </c>
      <c r="I237" s="2" t="b">
        <v>0</v>
      </c>
      <c r="J237" s="2" t="b">
        <v>0</v>
      </c>
      <c r="K237" s="2">
        <v>0</v>
      </c>
      <c r="L237" s="2">
        <v>0</v>
      </c>
      <c r="M237" s="2">
        <v>1522</v>
      </c>
      <c r="N237" s="2">
        <v>1522</v>
      </c>
      <c r="O237" s="2">
        <v>19</v>
      </c>
    </row>
    <row r="238" spans="1:15" ht="26.25">
      <c r="A238" s="3" t="s">
        <v>57</v>
      </c>
      <c r="B238" s="3" t="s">
        <v>58</v>
      </c>
      <c r="C238" s="2">
        <v>6</v>
      </c>
      <c r="D238" s="3" t="s">
        <v>21</v>
      </c>
      <c r="E238" s="2">
        <v>0</v>
      </c>
      <c r="F238" s="2">
        <v>0</v>
      </c>
      <c r="G238" s="2">
        <v>0</v>
      </c>
      <c r="H238" s="2" t="b">
        <v>0</v>
      </c>
      <c r="I238" s="2" t="b">
        <v>0</v>
      </c>
      <c r="J238" s="2" t="b">
        <v>0</v>
      </c>
      <c r="K238" s="2">
        <v>0</v>
      </c>
      <c r="L238" s="2">
        <v>0</v>
      </c>
      <c r="M238" s="2">
        <v>1903</v>
      </c>
      <c r="N238" s="2">
        <v>1903</v>
      </c>
      <c r="O238" s="2">
        <v>19</v>
      </c>
    </row>
    <row r="239" spans="1:15" ht="26.25">
      <c r="A239" s="3" t="s">
        <v>87</v>
      </c>
      <c r="B239" s="3" t="s">
        <v>58</v>
      </c>
      <c r="C239" s="2">
        <v>6</v>
      </c>
      <c r="D239" s="3" t="s">
        <v>21</v>
      </c>
      <c r="E239" s="2">
        <v>0</v>
      </c>
      <c r="F239" s="2">
        <v>0</v>
      </c>
      <c r="G239" s="2">
        <v>0</v>
      </c>
      <c r="H239" s="2" t="b">
        <v>0</v>
      </c>
      <c r="I239" s="2" t="b">
        <v>0</v>
      </c>
      <c r="J239" s="2" t="b">
        <v>0</v>
      </c>
      <c r="K239" s="2">
        <v>0</v>
      </c>
      <c r="L239" s="2">
        <v>0</v>
      </c>
      <c r="M239" s="2">
        <v>1903</v>
      </c>
      <c r="N239" s="2">
        <v>1903</v>
      </c>
      <c r="O239" s="2">
        <v>19</v>
      </c>
    </row>
    <row r="240" spans="1:15" ht="39">
      <c r="A240" s="3" t="s">
        <v>80</v>
      </c>
      <c r="B240" s="3" t="s">
        <v>81</v>
      </c>
      <c r="C240" s="2">
        <v>6</v>
      </c>
      <c r="D240" s="3" t="s">
        <v>21</v>
      </c>
      <c r="E240" s="2">
        <v>0</v>
      </c>
      <c r="F240" s="2">
        <v>0</v>
      </c>
      <c r="G240" s="2">
        <v>0</v>
      </c>
      <c r="H240" s="2" t="b">
        <v>0</v>
      </c>
      <c r="I240" s="2" t="b">
        <v>0</v>
      </c>
      <c r="J240" s="2" t="b">
        <v>0</v>
      </c>
      <c r="K240" s="2">
        <v>0</v>
      </c>
      <c r="L240" s="2">
        <v>0</v>
      </c>
      <c r="M240" s="2">
        <v>1903</v>
      </c>
      <c r="N240" s="2">
        <v>1903</v>
      </c>
      <c r="O240" s="2">
        <v>19</v>
      </c>
    </row>
    <row r="241" spans="1:15" ht="26.25">
      <c r="A241" s="3" t="s">
        <v>46</v>
      </c>
      <c r="B241" s="3" t="s">
        <v>47</v>
      </c>
      <c r="C241" s="2">
        <v>3</v>
      </c>
      <c r="D241" s="3" t="s">
        <v>21</v>
      </c>
      <c r="E241" s="2">
        <v>0</v>
      </c>
      <c r="F241" s="2">
        <v>0</v>
      </c>
      <c r="G241" s="2">
        <v>0</v>
      </c>
      <c r="H241" s="2" t="b">
        <v>0</v>
      </c>
      <c r="I241" s="2" t="b">
        <v>0</v>
      </c>
      <c r="J241" s="2" t="b">
        <v>0</v>
      </c>
      <c r="K241" s="2">
        <v>0</v>
      </c>
      <c r="L241" s="2">
        <v>0</v>
      </c>
      <c r="M241" s="2">
        <v>1332</v>
      </c>
      <c r="N241" s="2">
        <v>1332</v>
      </c>
      <c r="O241" s="2">
        <v>19</v>
      </c>
    </row>
    <row r="242" spans="1:15" ht="26.25">
      <c r="A242" s="3" t="s">
        <v>36</v>
      </c>
      <c r="B242" s="3" t="s">
        <v>37</v>
      </c>
      <c r="C242" s="2">
        <v>5</v>
      </c>
      <c r="D242" s="3" t="s">
        <v>24</v>
      </c>
      <c r="E242" s="2">
        <v>0</v>
      </c>
      <c r="F242" s="2">
        <v>0</v>
      </c>
      <c r="G242" s="2">
        <v>0</v>
      </c>
      <c r="H242" s="2" t="b">
        <v>0</v>
      </c>
      <c r="I242" s="2" t="b">
        <v>1</v>
      </c>
      <c r="J242" s="2" t="b">
        <v>0</v>
      </c>
      <c r="K242" s="2">
        <v>0</v>
      </c>
      <c r="L242" s="2">
        <v>900</v>
      </c>
      <c r="M242" s="2">
        <v>1428</v>
      </c>
      <c r="N242" s="2">
        <v>1428</v>
      </c>
      <c r="O242" s="2">
        <v>20</v>
      </c>
    </row>
    <row r="243" spans="1:15" ht="26.25">
      <c r="A243" s="3" t="s">
        <v>30</v>
      </c>
      <c r="B243" s="3" t="s">
        <v>27</v>
      </c>
      <c r="C243" s="2">
        <v>3</v>
      </c>
      <c r="D243" s="3" t="s">
        <v>24</v>
      </c>
      <c r="E243" s="2">
        <v>0</v>
      </c>
      <c r="F243" s="2">
        <v>0</v>
      </c>
      <c r="G243" s="2">
        <v>0</v>
      </c>
      <c r="H243" s="2" t="b">
        <v>0</v>
      </c>
      <c r="I243" s="2" t="b">
        <v>1</v>
      </c>
      <c r="J243" s="2" t="b">
        <v>0</v>
      </c>
      <c r="K243" s="2">
        <v>0</v>
      </c>
      <c r="L243" s="2">
        <v>700</v>
      </c>
      <c r="M243" s="2">
        <v>1110</v>
      </c>
      <c r="N243" s="2">
        <v>1110</v>
      </c>
      <c r="O243" s="2">
        <v>20</v>
      </c>
    </row>
    <row r="244" spans="1:15" ht="39">
      <c r="A244" s="3" t="s">
        <v>25</v>
      </c>
      <c r="B244" s="3" t="s">
        <v>23</v>
      </c>
      <c r="C244" s="2">
        <v>6</v>
      </c>
      <c r="D244" s="3" t="s">
        <v>24</v>
      </c>
      <c r="E244" s="2">
        <v>0</v>
      </c>
      <c r="F244" s="2">
        <v>0</v>
      </c>
      <c r="G244" s="2">
        <v>0</v>
      </c>
      <c r="H244" s="2" t="b">
        <v>0</v>
      </c>
      <c r="I244" s="2" t="b">
        <v>0</v>
      </c>
      <c r="J244" s="2" t="b">
        <v>0</v>
      </c>
      <c r="K244" s="2">
        <v>0</v>
      </c>
      <c r="L244" s="2">
        <v>0</v>
      </c>
      <c r="M244" s="2">
        <v>1586</v>
      </c>
      <c r="N244" s="2">
        <v>1586</v>
      </c>
      <c r="O244" s="2">
        <v>20</v>
      </c>
    </row>
    <row r="245" spans="1:15" ht="39">
      <c r="A245" s="3" t="s">
        <v>22</v>
      </c>
      <c r="B245" s="3" t="s">
        <v>23</v>
      </c>
      <c r="C245" s="2">
        <v>6</v>
      </c>
      <c r="D245" s="3" t="s">
        <v>24</v>
      </c>
      <c r="E245" s="2">
        <v>0</v>
      </c>
      <c r="F245" s="2">
        <v>0</v>
      </c>
      <c r="G245" s="2">
        <v>0</v>
      </c>
      <c r="H245" s="2" t="b">
        <v>0</v>
      </c>
      <c r="I245" s="2" t="b">
        <v>0</v>
      </c>
      <c r="J245" s="2" t="b">
        <v>0</v>
      </c>
      <c r="K245" s="2">
        <v>0</v>
      </c>
      <c r="L245" s="2">
        <v>0</v>
      </c>
      <c r="M245" s="2">
        <v>1586</v>
      </c>
      <c r="N245" s="2">
        <v>1586</v>
      </c>
      <c r="O245" s="2">
        <v>20</v>
      </c>
    </row>
    <row r="246" spans="1:15" ht="39">
      <c r="A246" s="3" t="s">
        <v>34</v>
      </c>
      <c r="B246" s="3" t="s">
        <v>35</v>
      </c>
      <c r="C246" s="2">
        <v>6</v>
      </c>
      <c r="D246" s="3" t="s">
        <v>24</v>
      </c>
      <c r="E246" s="2">
        <v>0</v>
      </c>
      <c r="F246" s="2">
        <v>0</v>
      </c>
      <c r="G246" s="2">
        <v>0</v>
      </c>
      <c r="H246" s="2" t="b">
        <v>0</v>
      </c>
      <c r="I246" s="2" t="b">
        <v>0</v>
      </c>
      <c r="J246" s="2" t="b">
        <v>0</v>
      </c>
      <c r="K246" s="2">
        <v>0</v>
      </c>
      <c r="L246" s="2">
        <v>0</v>
      </c>
      <c r="M246" s="2">
        <v>1586</v>
      </c>
      <c r="N246" s="2">
        <v>1586</v>
      </c>
      <c r="O246" s="2">
        <v>20</v>
      </c>
    </row>
    <row r="247" spans="1:15" ht="26.25">
      <c r="A247" s="3" t="s">
        <v>32</v>
      </c>
      <c r="B247" s="3" t="s">
        <v>33</v>
      </c>
      <c r="C247" s="2">
        <v>5</v>
      </c>
      <c r="D247" s="3" t="s">
        <v>24</v>
      </c>
      <c r="E247" s="2">
        <v>0</v>
      </c>
      <c r="F247" s="2">
        <v>0</v>
      </c>
      <c r="G247" s="2">
        <v>0</v>
      </c>
      <c r="H247" s="2" t="b">
        <v>0</v>
      </c>
      <c r="I247" s="2" t="b">
        <v>0</v>
      </c>
      <c r="J247" s="2" t="b">
        <v>0</v>
      </c>
      <c r="K247" s="2">
        <v>0</v>
      </c>
      <c r="L247" s="2">
        <v>0</v>
      </c>
      <c r="M247" s="2">
        <v>1428</v>
      </c>
      <c r="N247" s="2">
        <v>1428</v>
      </c>
      <c r="O247" s="2">
        <v>20</v>
      </c>
    </row>
    <row r="248" spans="1:15" ht="26.25">
      <c r="A248" s="3" t="s">
        <v>40</v>
      </c>
      <c r="B248" s="3" t="s">
        <v>41</v>
      </c>
      <c r="C248" s="2">
        <v>5</v>
      </c>
      <c r="D248" s="3" t="s">
        <v>24</v>
      </c>
      <c r="E248" s="2">
        <v>0</v>
      </c>
      <c r="F248" s="2">
        <v>0</v>
      </c>
      <c r="G248" s="2">
        <v>0</v>
      </c>
      <c r="H248" s="2" t="b">
        <v>0</v>
      </c>
      <c r="I248" s="2" t="b">
        <v>0</v>
      </c>
      <c r="J248" s="2" t="b">
        <v>0</v>
      </c>
      <c r="K248" s="2">
        <v>0</v>
      </c>
      <c r="L248" s="2">
        <v>0</v>
      </c>
      <c r="M248" s="2">
        <v>1428</v>
      </c>
      <c r="N248" s="2">
        <v>1428</v>
      </c>
      <c r="O248" s="2">
        <v>20</v>
      </c>
    </row>
    <row r="249" spans="1:15" ht="26.25">
      <c r="A249" s="3" t="s">
        <v>38</v>
      </c>
      <c r="B249" s="3" t="s">
        <v>39</v>
      </c>
      <c r="C249" s="2">
        <v>4</v>
      </c>
      <c r="D249" s="3" t="s">
        <v>24</v>
      </c>
      <c r="E249" s="2">
        <v>0</v>
      </c>
      <c r="F249" s="2">
        <v>0</v>
      </c>
      <c r="G249" s="2">
        <v>0</v>
      </c>
      <c r="H249" s="2" t="b">
        <v>0</v>
      </c>
      <c r="I249" s="2" t="b">
        <v>0</v>
      </c>
      <c r="J249" s="2" t="b">
        <v>0</v>
      </c>
      <c r="K249" s="2">
        <v>0</v>
      </c>
      <c r="L249" s="2">
        <v>0</v>
      </c>
      <c r="M249" s="2">
        <v>1269</v>
      </c>
      <c r="N249" s="2">
        <v>1269</v>
      </c>
      <c r="O249" s="2">
        <v>20</v>
      </c>
    </row>
    <row r="250" spans="1:15" ht="26.25">
      <c r="A250" s="3" t="s">
        <v>26</v>
      </c>
      <c r="B250" s="3" t="s">
        <v>27</v>
      </c>
      <c r="C250" s="2">
        <v>3</v>
      </c>
      <c r="D250" s="3" t="s">
        <v>24</v>
      </c>
      <c r="E250" s="2">
        <v>0</v>
      </c>
      <c r="F250" s="2">
        <v>0</v>
      </c>
      <c r="G250" s="2">
        <v>0</v>
      </c>
      <c r="H250" s="2" t="b">
        <v>0</v>
      </c>
      <c r="I250" s="2" t="b">
        <v>0</v>
      </c>
      <c r="J250" s="2" t="b">
        <v>0</v>
      </c>
      <c r="K250" s="2">
        <v>0</v>
      </c>
      <c r="L250" s="2">
        <v>0</v>
      </c>
      <c r="M250" s="2">
        <v>1110</v>
      </c>
      <c r="N250" s="2">
        <v>1110</v>
      </c>
      <c r="O250" s="2">
        <v>20</v>
      </c>
    </row>
    <row r="251" spans="1:15" ht="39">
      <c r="A251" s="3" t="s">
        <v>93</v>
      </c>
      <c r="B251" s="3" t="s">
        <v>94</v>
      </c>
      <c r="C251" s="2">
        <v>4</v>
      </c>
      <c r="D251" s="3" t="s">
        <v>24</v>
      </c>
      <c r="E251" s="2">
        <v>0</v>
      </c>
      <c r="F251" s="2">
        <v>0</v>
      </c>
      <c r="G251" s="2">
        <v>0</v>
      </c>
      <c r="H251" s="2" t="b">
        <v>0</v>
      </c>
      <c r="I251" s="2" t="b">
        <v>0</v>
      </c>
      <c r="J251" s="2" t="b">
        <v>0</v>
      </c>
      <c r="K251" s="2">
        <v>0</v>
      </c>
      <c r="L251" s="2">
        <v>0</v>
      </c>
      <c r="M251" s="2">
        <v>1269</v>
      </c>
      <c r="N251" s="2">
        <v>1269</v>
      </c>
      <c r="O251" s="2">
        <v>20</v>
      </c>
    </row>
    <row r="252" spans="1:15" ht="26.25">
      <c r="A252" s="3" t="s">
        <v>56</v>
      </c>
      <c r="B252" s="3" t="s">
        <v>101</v>
      </c>
      <c r="C252" s="2">
        <v>2</v>
      </c>
      <c r="D252" s="3" t="s">
        <v>21</v>
      </c>
      <c r="E252" s="2">
        <v>0</v>
      </c>
      <c r="F252" s="2">
        <v>0</v>
      </c>
      <c r="G252" s="2">
        <v>0</v>
      </c>
      <c r="H252" s="2" t="b">
        <v>0</v>
      </c>
      <c r="I252" s="2" t="b">
        <v>1</v>
      </c>
      <c r="J252" s="2" t="b">
        <v>0</v>
      </c>
      <c r="K252" s="2">
        <v>0</v>
      </c>
      <c r="L252" s="2">
        <v>600</v>
      </c>
      <c r="M252" s="2">
        <v>535</v>
      </c>
      <c r="N252" s="2">
        <v>535</v>
      </c>
      <c r="O252" s="2">
        <v>20</v>
      </c>
    </row>
    <row r="253" spans="1:15" ht="26.25">
      <c r="A253" s="3" t="s">
        <v>82</v>
      </c>
      <c r="B253" s="3" t="s">
        <v>58</v>
      </c>
      <c r="C253" s="2">
        <v>6</v>
      </c>
      <c r="D253" s="3" t="s">
        <v>21</v>
      </c>
      <c r="E253" s="2">
        <v>0</v>
      </c>
      <c r="F253" s="2">
        <v>0</v>
      </c>
      <c r="G253" s="2">
        <v>0</v>
      </c>
      <c r="H253" s="2" t="b">
        <v>0</v>
      </c>
      <c r="I253" s="2" t="b">
        <v>0</v>
      </c>
      <c r="J253" s="2" t="b">
        <v>0</v>
      </c>
      <c r="K253" s="2">
        <v>0</v>
      </c>
      <c r="L253" s="2">
        <v>0</v>
      </c>
      <c r="M253" s="2">
        <v>891</v>
      </c>
      <c r="N253" s="2">
        <v>891</v>
      </c>
      <c r="O253" s="2">
        <v>20</v>
      </c>
    </row>
    <row r="254" spans="1:15" ht="39">
      <c r="A254" s="3" t="s">
        <v>52</v>
      </c>
      <c r="B254" s="3" t="s">
        <v>53</v>
      </c>
      <c r="C254" s="2">
        <v>4</v>
      </c>
      <c r="D254" s="3" t="s">
        <v>21</v>
      </c>
      <c r="E254" s="2">
        <v>0</v>
      </c>
      <c r="F254" s="2">
        <v>0</v>
      </c>
      <c r="G254" s="2">
        <v>0</v>
      </c>
      <c r="H254" s="2" t="b">
        <v>0</v>
      </c>
      <c r="I254" s="2" t="b">
        <v>0</v>
      </c>
      <c r="J254" s="2" t="b">
        <v>0</v>
      </c>
      <c r="K254" s="2">
        <v>0</v>
      </c>
      <c r="L254" s="2">
        <v>0</v>
      </c>
      <c r="M254" s="2">
        <v>713</v>
      </c>
      <c r="N254" s="2">
        <v>713</v>
      </c>
      <c r="O254" s="2">
        <v>20</v>
      </c>
    </row>
    <row r="255" spans="1:15" ht="39">
      <c r="A255" s="3" t="s">
        <v>52</v>
      </c>
      <c r="B255" s="3" t="s">
        <v>102</v>
      </c>
      <c r="C255" s="2">
        <v>2</v>
      </c>
      <c r="D255" s="3" t="s">
        <v>21</v>
      </c>
      <c r="E255" s="2">
        <v>0</v>
      </c>
      <c r="F255" s="2">
        <v>0</v>
      </c>
      <c r="G255" s="2">
        <v>0</v>
      </c>
      <c r="H255" s="2" t="b">
        <v>0</v>
      </c>
      <c r="I255" s="2" t="b">
        <v>1</v>
      </c>
      <c r="J255" s="2" t="b">
        <v>0</v>
      </c>
      <c r="K255" s="2">
        <v>0</v>
      </c>
      <c r="L255" s="2">
        <v>600</v>
      </c>
      <c r="M255" s="2">
        <v>0</v>
      </c>
      <c r="N255" s="2">
        <v>0</v>
      </c>
      <c r="O255" s="2">
        <v>20</v>
      </c>
    </row>
    <row r="256" spans="1:15" ht="26.25">
      <c r="A256" s="3" t="s">
        <v>78</v>
      </c>
      <c r="B256" s="3" t="s">
        <v>79</v>
      </c>
      <c r="C256" s="2">
        <v>4</v>
      </c>
      <c r="D256" s="3" t="s">
        <v>21</v>
      </c>
      <c r="E256" s="2">
        <v>0</v>
      </c>
      <c r="F256" s="2">
        <v>0</v>
      </c>
      <c r="G256" s="2">
        <v>0</v>
      </c>
      <c r="H256" s="2" t="b">
        <v>0</v>
      </c>
      <c r="I256" s="2" t="b">
        <v>0</v>
      </c>
      <c r="J256" s="2" t="b">
        <v>0</v>
      </c>
      <c r="K256" s="2">
        <v>0</v>
      </c>
      <c r="L256" s="2">
        <v>0</v>
      </c>
      <c r="M256" s="2">
        <v>713</v>
      </c>
      <c r="N256" s="2">
        <v>713</v>
      </c>
      <c r="O256" s="2">
        <v>20</v>
      </c>
    </row>
    <row r="257" spans="1:15" ht="26.25">
      <c r="A257" s="3" t="s">
        <v>48</v>
      </c>
      <c r="B257" s="3" t="s">
        <v>49</v>
      </c>
      <c r="C257" s="2">
        <v>4</v>
      </c>
      <c r="D257" s="3" t="s">
        <v>21</v>
      </c>
      <c r="E257" s="2">
        <v>0</v>
      </c>
      <c r="F257" s="2">
        <v>0</v>
      </c>
      <c r="G257" s="2">
        <v>0</v>
      </c>
      <c r="H257" s="2" t="b">
        <v>0</v>
      </c>
      <c r="I257" s="2" t="b">
        <v>0</v>
      </c>
      <c r="J257" s="2" t="b">
        <v>0</v>
      </c>
      <c r="K257" s="2">
        <v>0</v>
      </c>
      <c r="L257" s="2">
        <v>0</v>
      </c>
      <c r="M257" s="2">
        <v>713</v>
      </c>
      <c r="N257" s="2">
        <v>713</v>
      </c>
      <c r="O257" s="2">
        <v>20</v>
      </c>
    </row>
    <row r="258" spans="1:15" ht="26.25">
      <c r="A258" s="3" t="s">
        <v>42</v>
      </c>
      <c r="B258" s="3" t="s">
        <v>43</v>
      </c>
      <c r="C258" s="2">
        <v>6</v>
      </c>
      <c r="D258" s="3" t="s">
        <v>21</v>
      </c>
      <c r="E258" s="2">
        <v>0</v>
      </c>
      <c r="F258" s="2">
        <v>0</v>
      </c>
      <c r="G258" s="2">
        <v>0</v>
      </c>
      <c r="H258" s="2" t="b">
        <v>0</v>
      </c>
      <c r="I258" s="2" t="b">
        <v>1</v>
      </c>
      <c r="J258" s="2" t="b">
        <v>0</v>
      </c>
      <c r="K258" s="2">
        <v>0</v>
      </c>
      <c r="L258" s="2">
        <v>1000</v>
      </c>
      <c r="M258" s="2">
        <v>891</v>
      </c>
      <c r="N258" s="2">
        <v>891</v>
      </c>
      <c r="O258" s="2">
        <v>20</v>
      </c>
    </row>
    <row r="259" spans="1:15" ht="26.25">
      <c r="A259" s="3" t="s">
        <v>88</v>
      </c>
      <c r="B259" s="3" t="s">
        <v>58</v>
      </c>
      <c r="C259" s="2">
        <v>6</v>
      </c>
      <c r="D259" s="3" t="s">
        <v>21</v>
      </c>
      <c r="E259" s="2">
        <v>0</v>
      </c>
      <c r="F259" s="2">
        <v>0</v>
      </c>
      <c r="G259" s="2">
        <v>0</v>
      </c>
      <c r="H259" s="2" t="b">
        <v>0</v>
      </c>
      <c r="I259" s="2" t="b">
        <v>0</v>
      </c>
      <c r="J259" s="2" t="b">
        <v>0</v>
      </c>
      <c r="K259" s="2">
        <v>0</v>
      </c>
      <c r="L259" s="2">
        <v>0</v>
      </c>
      <c r="M259" s="2">
        <v>891</v>
      </c>
      <c r="N259" s="2">
        <v>891</v>
      </c>
      <c r="O259" s="2">
        <v>20</v>
      </c>
    </row>
    <row r="260" spans="1:15" ht="39">
      <c r="A260" s="3" t="s">
        <v>86</v>
      </c>
      <c r="B260" s="3" t="s">
        <v>77</v>
      </c>
      <c r="C260" s="2">
        <v>5</v>
      </c>
      <c r="D260" s="3" t="s">
        <v>21</v>
      </c>
      <c r="E260" s="2">
        <v>0</v>
      </c>
      <c r="F260" s="2">
        <v>0</v>
      </c>
      <c r="G260" s="2">
        <v>0</v>
      </c>
      <c r="H260" s="2" t="b">
        <v>0</v>
      </c>
      <c r="I260" s="2" t="b">
        <v>0</v>
      </c>
      <c r="J260" s="2" t="b">
        <v>0</v>
      </c>
      <c r="K260" s="2">
        <v>0</v>
      </c>
      <c r="L260" s="2">
        <v>0</v>
      </c>
      <c r="M260" s="2">
        <v>802</v>
      </c>
      <c r="N260" s="2">
        <v>802</v>
      </c>
      <c r="O260" s="2">
        <v>20</v>
      </c>
    </row>
    <row r="261" spans="1:15" ht="39">
      <c r="A261" s="3" t="s">
        <v>83</v>
      </c>
      <c r="B261" s="3" t="s">
        <v>77</v>
      </c>
      <c r="C261" s="2">
        <v>5</v>
      </c>
      <c r="D261" s="3" t="s">
        <v>21</v>
      </c>
      <c r="E261" s="2">
        <v>0</v>
      </c>
      <c r="F261" s="2">
        <v>0</v>
      </c>
      <c r="G261" s="2">
        <v>0</v>
      </c>
      <c r="H261" s="2" t="b">
        <v>0</v>
      </c>
      <c r="I261" s="2" t="b">
        <v>0</v>
      </c>
      <c r="J261" s="2" t="b">
        <v>0</v>
      </c>
      <c r="K261" s="2">
        <v>0</v>
      </c>
      <c r="L261" s="2">
        <v>0</v>
      </c>
      <c r="M261" s="2">
        <v>802</v>
      </c>
      <c r="N261" s="2">
        <v>802</v>
      </c>
      <c r="O261" s="2">
        <v>20</v>
      </c>
    </row>
    <row r="262" spans="1:15" ht="26.25">
      <c r="A262" s="3" t="s">
        <v>56</v>
      </c>
      <c r="B262" s="3" t="s">
        <v>45</v>
      </c>
      <c r="C262" s="2">
        <v>5</v>
      </c>
      <c r="D262" s="3" t="s">
        <v>21</v>
      </c>
      <c r="E262" s="2">
        <v>129</v>
      </c>
      <c r="F262" s="2">
        <v>28</v>
      </c>
      <c r="G262" s="2">
        <v>30</v>
      </c>
      <c r="H262" s="2" t="b">
        <v>1</v>
      </c>
      <c r="I262" s="2" t="b">
        <v>0</v>
      </c>
      <c r="J262" s="2" t="b">
        <v>0</v>
      </c>
      <c r="K262" s="2">
        <v>0</v>
      </c>
      <c r="L262" s="2">
        <v>4340</v>
      </c>
      <c r="M262" s="2">
        <v>447</v>
      </c>
      <c r="N262" s="2">
        <v>447</v>
      </c>
      <c r="O262" s="2">
        <v>17</v>
      </c>
    </row>
    <row r="263" spans="1:15" ht="26.25">
      <c r="A263" s="3" t="s">
        <v>74</v>
      </c>
      <c r="B263" s="3" t="s">
        <v>75</v>
      </c>
      <c r="C263" s="2">
        <v>5</v>
      </c>
      <c r="D263" s="3" t="s">
        <v>103</v>
      </c>
      <c r="E263" s="2">
        <v>19</v>
      </c>
      <c r="F263" s="2">
        <v>14</v>
      </c>
      <c r="G263" s="2">
        <v>3</v>
      </c>
      <c r="H263" s="2" t="b">
        <v>0</v>
      </c>
      <c r="I263" s="2" t="b">
        <v>0</v>
      </c>
      <c r="J263" s="2" t="b">
        <v>0</v>
      </c>
      <c r="K263" s="2">
        <v>0</v>
      </c>
      <c r="L263" s="2">
        <v>965</v>
      </c>
      <c r="M263" s="2">
        <v>930</v>
      </c>
      <c r="N263" s="2">
        <v>0</v>
      </c>
      <c r="O263" s="2">
        <v>23</v>
      </c>
    </row>
    <row r="264" spans="1:15" ht="39">
      <c r="A264" s="3" t="s">
        <v>59</v>
      </c>
      <c r="B264" s="3" t="s">
        <v>60</v>
      </c>
      <c r="C264" s="2">
        <v>5</v>
      </c>
      <c r="D264" s="3" t="s">
        <v>104</v>
      </c>
      <c r="E264" s="2">
        <v>28</v>
      </c>
      <c r="F264" s="2">
        <v>11</v>
      </c>
      <c r="G264" s="2">
        <v>4</v>
      </c>
      <c r="H264" s="2" t="b">
        <v>0</v>
      </c>
      <c r="I264" s="2" t="b">
        <v>0</v>
      </c>
      <c r="J264" s="2" t="b">
        <v>0</v>
      </c>
      <c r="K264" s="2">
        <v>0</v>
      </c>
      <c r="L264" s="2">
        <v>930</v>
      </c>
      <c r="M264" s="2">
        <v>965</v>
      </c>
      <c r="N264" s="2">
        <v>35</v>
      </c>
      <c r="O264" s="2">
        <v>23</v>
      </c>
    </row>
    <row r="265" spans="1:15" ht="26.25">
      <c r="A265" s="3" t="s">
        <v>71</v>
      </c>
      <c r="B265" s="3" t="s">
        <v>68</v>
      </c>
      <c r="C265" s="2">
        <v>4</v>
      </c>
      <c r="D265" s="3" t="s">
        <v>105</v>
      </c>
      <c r="E265" s="2">
        <v>87</v>
      </c>
      <c r="F265" s="2">
        <v>25</v>
      </c>
      <c r="G265" s="2">
        <v>10</v>
      </c>
      <c r="H265" s="2" t="b">
        <v>0</v>
      </c>
      <c r="I265" s="2" t="b">
        <v>1</v>
      </c>
      <c r="J265" s="2" t="b">
        <v>0</v>
      </c>
      <c r="K265" s="2">
        <v>0</v>
      </c>
      <c r="L265" s="2">
        <v>3170</v>
      </c>
      <c r="M265" s="2">
        <v>620</v>
      </c>
      <c r="N265" s="2">
        <v>0</v>
      </c>
      <c r="O265" s="2">
        <v>24</v>
      </c>
    </row>
    <row r="266" spans="1:15" ht="26.25">
      <c r="A266" s="3" t="s">
        <v>67</v>
      </c>
      <c r="B266" s="3" t="s">
        <v>68</v>
      </c>
      <c r="C266" s="2">
        <v>4</v>
      </c>
      <c r="D266" s="3" t="s">
        <v>105</v>
      </c>
      <c r="E266" s="2">
        <v>121</v>
      </c>
      <c r="F266" s="2">
        <v>18</v>
      </c>
      <c r="G266" s="2">
        <v>18</v>
      </c>
      <c r="H266" s="2" t="b">
        <v>0</v>
      </c>
      <c r="I266" s="2" t="b">
        <v>1</v>
      </c>
      <c r="J266" s="2" t="b">
        <v>0</v>
      </c>
      <c r="K266" s="2">
        <v>0</v>
      </c>
      <c r="L266" s="2">
        <v>3360</v>
      </c>
      <c r="M266" s="2">
        <v>620</v>
      </c>
      <c r="N266" s="2">
        <v>0</v>
      </c>
      <c r="O266" s="2">
        <v>24</v>
      </c>
    </row>
    <row r="267" spans="1:15" ht="39">
      <c r="A267" s="3" t="s">
        <v>25</v>
      </c>
      <c r="B267" s="3" t="s">
        <v>23</v>
      </c>
      <c r="C267" s="2">
        <v>6</v>
      </c>
      <c r="D267" s="3" t="s">
        <v>105</v>
      </c>
      <c r="E267" s="2">
        <v>6</v>
      </c>
      <c r="F267" s="2">
        <v>8</v>
      </c>
      <c r="G267" s="2">
        <v>3</v>
      </c>
      <c r="H267" s="2" t="b">
        <v>0</v>
      </c>
      <c r="I267" s="2" t="b">
        <v>0</v>
      </c>
      <c r="J267" s="2" t="b">
        <v>0</v>
      </c>
      <c r="K267" s="2">
        <v>0</v>
      </c>
      <c r="L267" s="2">
        <v>535</v>
      </c>
      <c r="M267" s="2">
        <v>775</v>
      </c>
      <c r="N267" s="2">
        <v>0</v>
      </c>
      <c r="O267" s="2">
        <v>24</v>
      </c>
    </row>
    <row r="268" spans="1:15" ht="39">
      <c r="A268" s="3" t="s">
        <v>22</v>
      </c>
      <c r="B268" s="3" t="s">
        <v>23</v>
      </c>
      <c r="C268" s="2">
        <v>6</v>
      </c>
      <c r="D268" s="3" t="s">
        <v>106</v>
      </c>
      <c r="E268" s="2">
        <v>67</v>
      </c>
      <c r="F268" s="2">
        <v>19</v>
      </c>
      <c r="G268" s="2">
        <v>6</v>
      </c>
      <c r="H268" s="2" t="b">
        <v>0</v>
      </c>
      <c r="I268" s="2" t="b">
        <v>0</v>
      </c>
      <c r="J268" s="2" t="b">
        <v>0</v>
      </c>
      <c r="K268" s="2">
        <v>0</v>
      </c>
      <c r="L268" s="2">
        <v>1770</v>
      </c>
      <c r="M268" s="2">
        <v>3718</v>
      </c>
      <c r="N268" s="2">
        <v>2658</v>
      </c>
      <c r="O268" s="2">
        <v>24</v>
      </c>
    </row>
    <row r="269" spans="1:15" ht="26.25">
      <c r="A269" s="3" t="s">
        <v>32</v>
      </c>
      <c r="B269" s="3" t="s">
        <v>33</v>
      </c>
      <c r="C269" s="2">
        <v>5</v>
      </c>
      <c r="D269" s="3" t="s">
        <v>106</v>
      </c>
      <c r="E269" s="2">
        <v>12</v>
      </c>
      <c r="F269" s="2">
        <v>2</v>
      </c>
      <c r="G269" s="2">
        <v>1</v>
      </c>
      <c r="H269" s="2" t="b">
        <v>0</v>
      </c>
      <c r="I269" s="2" t="b">
        <v>0</v>
      </c>
      <c r="J269" s="2" t="b">
        <v>0</v>
      </c>
      <c r="K269" s="2">
        <v>0</v>
      </c>
      <c r="L269" s="2">
        <v>245</v>
      </c>
      <c r="M269" s="2">
        <v>3347</v>
      </c>
      <c r="N269" s="2">
        <v>2392</v>
      </c>
      <c r="O269" s="2">
        <v>24</v>
      </c>
    </row>
    <row r="270" spans="1:15" ht="39">
      <c r="A270" s="3" t="s">
        <v>59</v>
      </c>
      <c r="B270" s="3" t="s">
        <v>60</v>
      </c>
      <c r="C270" s="2">
        <v>5</v>
      </c>
      <c r="D270" s="3" t="s">
        <v>107</v>
      </c>
      <c r="E270" s="2">
        <v>52</v>
      </c>
      <c r="F270" s="2">
        <v>0</v>
      </c>
      <c r="G270" s="2">
        <v>1</v>
      </c>
      <c r="H270" s="2" t="b">
        <v>0</v>
      </c>
      <c r="I270" s="2" t="b">
        <v>0</v>
      </c>
      <c r="J270" s="2" t="b">
        <v>0</v>
      </c>
      <c r="K270" s="2">
        <v>0</v>
      </c>
      <c r="L270" s="2">
        <v>545</v>
      </c>
      <c r="M270" s="2">
        <v>1395</v>
      </c>
      <c r="N270" s="2">
        <v>850</v>
      </c>
      <c r="O270" s="2">
        <v>25</v>
      </c>
    </row>
    <row r="271" spans="1:15" ht="39">
      <c r="A271" s="3" t="s">
        <v>83</v>
      </c>
      <c r="B271" s="3" t="s">
        <v>77</v>
      </c>
      <c r="C271" s="2">
        <v>5</v>
      </c>
      <c r="D271" s="3" t="s">
        <v>108</v>
      </c>
      <c r="E271" s="2">
        <v>37</v>
      </c>
      <c r="F271" s="2">
        <v>17</v>
      </c>
      <c r="G271" s="2">
        <v>7</v>
      </c>
      <c r="H271" s="2" t="b">
        <v>0</v>
      </c>
      <c r="I271" s="2" t="b">
        <v>0</v>
      </c>
      <c r="J271" s="2" t="b">
        <v>0</v>
      </c>
      <c r="K271" s="2">
        <v>0</v>
      </c>
      <c r="L271" s="2">
        <v>1395</v>
      </c>
      <c r="M271" s="2">
        <v>545</v>
      </c>
      <c r="N271" s="2">
        <v>0</v>
      </c>
      <c r="O271" s="2">
        <v>25</v>
      </c>
    </row>
    <row r="272" spans="1:15" ht="26.25">
      <c r="A272" s="3" t="s">
        <v>74</v>
      </c>
      <c r="B272" s="3" t="s">
        <v>75</v>
      </c>
      <c r="C272" s="2">
        <v>5</v>
      </c>
      <c r="D272" s="3" t="s">
        <v>109</v>
      </c>
      <c r="E272" s="2">
        <v>69</v>
      </c>
      <c r="F272" s="2">
        <v>18</v>
      </c>
      <c r="G272" s="2">
        <v>12</v>
      </c>
      <c r="H272" s="2" t="b">
        <v>0</v>
      </c>
      <c r="I272" s="2" t="b">
        <v>0</v>
      </c>
      <c r="J272" s="2" t="b">
        <v>0</v>
      </c>
      <c r="K272" s="2">
        <v>0</v>
      </c>
      <c r="L272" s="2">
        <v>1890</v>
      </c>
      <c r="M272" s="2">
        <v>820</v>
      </c>
      <c r="N272" s="2">
        <v>0</v>
      </c>
      <c r="O272" s="2">
        <v>26</v>
      </c>
    </row>
    <row r="273" spans="1:15" ht="39">
      <c r="A273" s="3" t="s">
        <v>22</v>
      </c>
      <c r="B273" s="3" t="s">
        <v>23</v>
      </c>
      <c r="C273" s="2">
        <v>6</v>
      </c>
      <c r="D273" s="3" t="s">
        <v>110</v>
      </c>
      <c r="E273" s="2">
        <v>27</v>
      </c>
      <c r="F273" s="2">
        <v>10</v>
      </c>
      <c r="G273" s="2">
        <v>2</v>
      </c>
      <c r="H273" s="2" t="b">
        <v>0</v>
      </c>
      <c r="I273" s="2" t="b">
        <v>0</v>
      </c>
      <c r="J273" s="2" t="b">
        <v>0</v>
      </c>
      <c r="K273" s="2">
        <v>0</v>
      </c>
      <c r="L273" s="2">
        <v>820</v>
      </c>
      <c r="M273" s="2">
        <v>1890</v>
      </c>
      <c r="N273" s="2">
        <v>1070</v>
      </c>
      <c r="O273" s="2">
        <v>26</v>
      </c>
    </row>
    <row r="274" spans="1:15" ht="39">
      <c r="A274" s="3" t="s">
        <v>52</v>
      </c>
      <c r="B274" s="3" t="s">
        <v>53</v>
      </c>
      <c r="C274" s="2">
        <v>4</v>
      </c>
      <c r="D274" s="3" t="s">
        <v>111</v>
      </c>
      <c r="E274" s="2">
        <v>52</v>
      </c>
      <c r="F274" s="2">
        <v>15</v>
      </c>
      <c r="G274" s="2">
        <v>10</v>
      </c>
      <c r="H274" s="2" t="b">
        <v>0</v>
      </c>
      <c r="I274" s="2" t="b">
        <v>0</v>
      </c>
      <c r="J274" s="2" t="b">
        <v>0</v>
      </c>
      <c r="K274" s="2">
        <v>0</v>
      </c>
      <c r="L274" s="2">
        <v>1520</v>
      </c>
      <c r="M274" s="2">
        <v>798</v>
      </c>
      <c r="N274" s="2">
        <v>0</v>
      </c>
      <c r="O274" s="2">
        <v>27</v>
      </c>
    </row>
    <row r="275" spans="1:15" ht="26.25">
      <c r="A275" s="3" t="s">
        <v>67</v>
      </c>
      <c r="B275" s="3" t="s">
        <v>68</v>
      </c>
      <c r="C275" s="2">
        <v>4</v>
      </c>
      <c r="D275" s="3" t="s">
        <v>112</v>
      </c>
      <c r="E275" s="2">
        <v>32</v>
      </c>
      <c r="F275" s="2">
        <v>6</v>
      </c>
      <c r="G275" s="2">
        <v>8</v>
      </c>
      <c r="H275" s="2" t="b">
        <v>0</v>
      </c>
      <c r="I275" s="2" t="b">
        <v>0</v>
      </c>
      <c r="J275" s="2" t="b">
        <v>0</v>
      </c>
      <c r="K275" s="2">
        <v>0</v>
      </c>
      <c r="L275" s="2">
        <v>820</v>
      </c>
      <c r="M275" s="2">
        <v>1256</v>
      </c>
      <c r="N275" s="2">
        <v>554</v>
      </c>
      <c r="O275" s="2">
        <v>27</v>
      </c>
    </row>
    <row r="276" spans="1:15" ht="39">
      <c r="A276" s="3" t="s">
        <v>25</v>
      </c>
      <c r="B276" s="3" t="s">
        <v>113</v>
      </c>
      <c r="C276" s="2">
        <v>2</v>
      </c>
      <c r="D276" s="3" t="s">
        <v>111</v>
      </c>
      <c r="E276" s="2">
        <v>3</v>
      </c>
      <c r="F276" s="2">
        <v>3</v>
      </c>
      <c r="G276" s="2">
        <v>0</v>
      </c>
      <c r="H276" s="2" t="b">
        <v>0</v>
      </c>
      <c r="I276" s="2" t="b">
        <v>0</v>
      </c>
      <c r="J276" s="2" t="b">
        <v>0</v>
      </c>
      <c r="K276" s="2">
        <v>0</v>
      </c>
      <c r="L276" s="2">
        <v>180</v>
      </c>
      <c r="M276" s="2">
        <v>599</v>
      </c>
      <c r="N276" s="2">
        <v>0</v>
      </c>
      <c r="O276" s="2">
        <v>27</v>
      </c>
    </row>
    <row r="277" spans="1:15" ht="26.25">
      <c r="A277" s="3" t="s">
        <v>32</v>
      </c>
      <c r="B277" s="3" t="s">
        <v>114</v>
      </c>
      <c r="C277" s="2">
        <v>3</v>
      </c>
      <c r="D277" s="3" t="s">
        <v>112</v>
      </c>
      <c r="E277" s="2">
        <v>8</v>
      </c>
      <c r="F277" s="2">
        <v>3</v>
      </c>
      <c r="G277" s="2">
        <v>1</v>
      </c>
      <c r="H277" s="2" t="b">
        <v>0</v>
      </c>
      <c r="I277" s="2" t="b">
        <v>0</v>
      </c>
      <c r="J277" s="2" t="b">
        <v>0</v>
      </c>
      <c r="K277" s="2">
        <v>0</v>
      </c>
      <c r="L277" s="2">
        <v>255</v>
      </c>
      <c r="M277" s="2">
        <v>1099</v>
      </c>
      <c r="N277" s="2">
        <v>484</v>
      </c>
      <c r="O277" s="2">
        <v>27</v>
      </c>
    </row>
    <row r="278" spans="1:15" ht="39">
      <c r="A278" s="3" t="s">
        <v>72</v>
      </c>
      <c r="B278" s="3" t="s">
        <v>73</v>
      </c>
      <c r="C278" s="2">
        <v>6</v>
      </c>
      <c r="D278" s="3" t="s">
        <v>112</v>
      </c>
      <c r="E278" s="2">
        <v>67</v>
      </c>
      <c r="F278" s="2">
        <v>6</v>
      </c>
      <c r="G278" s="2">
        <v>6</v>
      </c>
      <c r="H278" s="2" t="b">
        <v>0</v>
      </c>
      <c r="I278" s="2" t="b">
        <v>0</v>
      </c>
      <c r="J278" s="2" t="b">
        <v>0</v>
      </c>
      <c r="K278" s="2">
        <v>0</v>
      </c>
      <c r="L278" s="2">
        <v>1120</v>
      </c>
      <c r="M278" s="2">
        <v>1570</v>
      </c>
      <c r="N278" s="2">
        <v>692</v>
      </c>
      <c r="O278" s="2">
        <v>27</v>
      </c>
    </row>
    <row r="279" spans="1:15" ht="26.25">
      <c r="A279" s="3" t="s">
        <v>71</v>
      </c>
      <c r="B279" s="3" t="s">
        <v>68</v>
      </c>
      <c r="C279" s="2">
        <v>4</v>
      </c>
      <c r="D279" s="3" t="s">
        <v>111</v>
      </c>
      <c r="E279" s="2">
        <v>45</v>
      </c>
      <c r="F279" s="2">
        <v>16</v>
      </c>
      <c r="G279" s="2">
        <v>7</v>
      </c>
      <c r="H279" s="2" t="b">
        <v>0</v>
      </c>
      <c r="I279" s="2" t="b">
        <v>1</v>
      </c>
      <c r="J279" s="2" t="b">
        <v>0</v>
      </c>
      <c r="K279" s="2">
        <v>0</v>
      </c>
      <c r="L279" s="2">
        <v>2225</v>
      </c>
      <c r="M279" s="2">
        <v>798</v>
      </c>
      <c r="N279" s="2">
        <v>0</v>
      </c>
      <c r="O279" s="2">
        <v>27</v>
      </c>
    </row>
    <row r="280" spans="1:15" ht="39">
      <c r="A280" s="3" t="s">
        <v>52</v>
      </c>
      <c r="B280" s="3" t="s">
        <v>53</v>
      </c>
      <c r="C280" s="2">
        <v>4</v>
      </c>
      <c r="D280" s="3" t="s">
        <v>115</v>
      </c>
      <c r="E280" s="2">
        <v>50</v>
      </c>
      <c r="F280" s="2">
        <v>32</v>
      </c>
      <c r="G280" s="2">
        <v>14</v>
      </c>
      <c r="H280" s="2" t="b">
        <v>0</v>
      </c>
      <c r="I280" s="2" t="b">
        <v>1</v>
      </c>
      <c r="J280" s="2" t="b">
        <v>0</v>
      </c>
      <c r="K280" s="2">
        <v>0</v>
      </c>
      <c r="L280" s="2">
        <v>3250</v>
      </c>
      <c r="M280" s="2">
        <v>980</v>
      </c>
      <c r="N280" s="2">
        <v>0</v>
      </c>
      <c r="O280" s="2">
        <v>28</v>
      </c>
    </row>
    <row r="281" spans="1:15" ht="26.25">
      <c r="A281" s="3" t="s">
        <v>40</v>
      </c>
      <c r="B281" s="3" t="s">
        <v>41</v>
      </c>
      <c r="C281" s="2">
        <v>5</v>
      </c>
      <c r="D281" s="3" t="s">
        <v>116</v>
      </c>
      <c r="E281" s="2">
        <v>23</v>
      </c>
      <c r="F281" s="2">
        <v>13</v>
      </c>
      <c r="G281" s="2">
        <v>4</v>
      </c>
      <c r="H281" s="2" t="b">
        <v>0</v>
      </c>
      <c r="I281" s="2" t="b">
        <v>0</v>
      </c>
      <c r="J281" s="2" t="b">
        <v>0</v>
      </c>
      <c r="K281" s="2">
        <v>0</v>
      </c>
      <c r="L281" s="2">
        <v>980</v>
      </c>
      <c r="M281" s="2">
        <v>3250</v>
      </c>
      <c r="N281" s="2">
        <v>2270</v>
      </c>
      <c r="O281" s="2">
        <v>28</v>
      </c>
    </row>
    <row r="282" spans="1:15" ht="39">
      <c r="A282" s="3" t="s">
        <v>80</v>
      </c>
      <c r="B282" s="3" t="s">
        <v>81</v>
      </c>
      <c r="C282" s="2">
        <v>6</v>
      </c>
      <c r="D282" s="3" t="s">
        <v>117</v>
      </c>
      <c r="E282" s="2">
        <v>23</v>
      </c>
      <c r="F282" s="2">
        <v>3</v>
      </c>
      <c r="G282" s="2">
        <v>4</v>
      </c>
      <c r="H282" s="2" t="b">
        <v>0</v>
      </c>
      <c r="I282" s="2" t="b">
        <v>0</v>
      </c>
      <c r="J282" s="2" t="b">
        <v>0</v>
      </c>
      <c r="K282" s="2">
        <v>0</v>
      </c>
      <c r="L282" s="2">
        <v>480</v>
      </c>
      <c r="M282" s="2">
        <v>1975</v>
      </c>
      <c r="N282" s="2">
        <v>1495</v>
      </c>
      <c r="O282" s="2">
        <v>29</v>
      </c>
    </row>
    <row r="283" spans="1:15" ht="26.25">
      <c r="A283" s="3" t="s">
        <v>42</v>
      </c>
      <c r="B283" s="3" t="s">
        <v>43</v>
      </c>
      <c r="C283" s="2">
        <v>6</v>
      </c>
      <c r="D283" s="3" t="s">
        <v>118</v>
      </c>
      <c r="E283" s="2">
        <v>55</v>
      </c>
      <c r="F283" s="2">
        <v>26</v>
      </c>
      <c r="G283" s="2">
        <v>5</v>
      </c>
      <c r="H283" s="2" t="b">
        <v>0</v>
      </c>
      <c r="I283" s="2" t="b">
        <v>0</v>
      </c>
      <c r="J283" s="2" t="b">
        <v>0</v>
      </c>
      <c r="K283" s="2">
        <v>0</v>
      </c>
      <c r="L283" s="2">
        <v>1975</v>
      </c>
      <c r="M283" s="2">
        <v>480</v>
      </c>
      <c r="N283" s="2">
        <v>0</v>
      </c>
      <c r="O283" s="2">
        <v>29</v>
      </c>
    </row>
    <row r="284" spans="1:15" ht="26.25">
      <c r="A284" s="3" t="s">
        <v>36</v>
      </c>
      <c r="B284" s="3" t="s">
        <v>37</v>
      </c>
      <c r="C284" s="2">
        <v>5</v>
      </c>
      <c r="D284" s="3" t="s">
        <v>119</v>
      </c>
      <c r="E284" s="2">
        <v>21</v>
      </c>
      <c r="F284" s="2">
        <v>15</v>
      </c>
      <c r="G284" s="2">
        <v>2</v>
      </c>
      <c r="H284" s="2" t="b">
        <v>0</v>
      </c>
      <c r="I284" s="2" t="b">
        <v>0</v>
      </c>
      <c r="J284" s="2" t="b">
        <v>0</v>
      </c>
      <c r="K284" s="2">
        <v>0</v>
      </c>
      <c r="L284" s="2">
        <v>1010</v>
      </c>
      <c r="M284" s="2">
        <v>115</v>
      </c>
      <c r="N284" s="2">
        <v>0</v>
      </c>
      <c r="O284" s="2">
        <v>30</v>
      </c>
    </row>
    <row r="285" spans="1:15" ht="26.25">
      <c r="A285" s="3" t="s">
        <v>88</v>
      </c>
      <c r="B285" s="3" t="s">
        <v>58</v>
      </c>
      <c r="C285" s="2">
        <v>6</v>
      </c>
      <c r="D285" s="3" t="s">
        <v>120</v>
      </c>
      <c r="E285" s="2">
        <v>9</v>
      </c>
      <c r="F285" s="2">
        <v>0</v>
      </c>
      <c r="G285" s="2">
        <v>1</v>
      </c>
      <c r="H285" s="2" t="b">
        <v>0</v>
      </c>
      <c r="I285" s="2" t="b">
        <v>0</v>
      </c>
      <c r="J285" s="2" t="b">
        <v>0</v>
      </c>
      <c r="K285" s="2">
        <v>0</v>
      </c>
      <c r="L285" s="2">
        <v>115</v>
      </c>
      <c r="M285" s="2">
        <v>1010</v>
      </c>
      <c r="N285" s="2">
        <v>895</v>
      </c>
      <c r="O285" s="2">
        <v>30</v>
      </c>
    </row>
    <row r="286" spans="1:15" ht="39">
      <c r="A286" s="3" t="s">
        <v>80</v>
      </c>
      <c r="B286" s="3" t="s">
        <v>81</v>
      </c>
      <c r="C286" s="2">
        <v>6</v>
      </c>
      <c r="D286" s="3" t="s">
        <v>117</v>
      </c>
      <c r="E286" s="2">
        <v>26</v>
      </c>
      <c r="F286" s="2">
        <v>22</v>
      </c>
      <c r="G286" s="2">
        <v>11</v>
      </c>
      <c r="H286" s="2" t="b">
        <v>0</v>
      </c>
      <c r="I286" s="2" t="b">
        <v>0</v>
      </c>
      <c r="J286" s="2" t="b">
        <v>0</v>
      </c>
      <c r="K286" s="2">
        <v>0</v>
      </c>
      <c r="L286" s="2">
        <v>1635</v>
      </c>
      <c r="M286" s="2">
        <v>725</v>
      </c>
      <c r="N286" s="2">
        <v>0</v>
      </c>
      <c r="O286" s="2">
        <v>31</v>
      </c>
    </row>
    <row r="287" spans="1:15" ht="39">
      <c r="A287" s="3" t="s">
        <v>72</v>
      </c>
      <c r="B287" s="3" t="s">
        <v>73</v>
      </c>
      <c r="C287" s="2">
        <v>6</v>
      </c>
      <c r="D287" s="3" t="s">
        <v>121</v>
      </c>
      <c r="E287" s="2">
        <v>30</v>
      </c>
      <c r="F287" s="2">
        <v>7</v>
      </c>
      <c r="G287" s="2">
        <v>3</v>
      </c>
      <c r="H287" s="2" t="b">
        <v>0</v>
      </c>
      <c r="I287" s="2" t="b">
        <v>0</v>
      </c>
      <c r="J287" s="2" t="b">
        <v>0</v>
      </c>
      <c r="K287" s="2">
        <v>0</v>
      </c>
      <c r="L287" s="2">
        <v>725</v>
      </c>
      <c r="M287" s="2">
        <v>1635</v>
      </c>
      <c r="N287" s="2">
        <v>910</v>
      </c>
      <c r="O287" s="2">
        <v>31</v>
      </c>
    </row>
    <row r="288" spans="1:15" ht="39">
      <c r="A288" s="3" t="s">
        <v>83</v>
      </c>
      <c r="B288" s="3" t="s">
        <v>77</v>
      </c>
      <c r="C288" s="2">
        <v>5</v>
      </c>
      <c r="D288" s="3" t="s">
        <v>21</v>
      </c>
      <c r="E288" s="2">
        <v>18</v>
      </c>
      <c r="F288" s="2">
        <v>11</v>
      </c>
      <c r="G288" s="2">
        <v>3</v>
      </c>
      <c r="H288" s="2" t="b">
        <v>0</v>
      </c>
      <c r="I288" s="2" t="b">
        <v>0</v>
      </c>
      <c r="J288" s="2" t="b">
        <v>0</v>
      </c>
      <c r="K288" s="2">
        <v>0</v>
      </c>
      <c r="L288" s="2">
        <v>805</v>
      </c>
      <c r="M288" s="2">
        <v>1642</v>
      </c>
      <c r="N288" s="2">
        <v>1642</v>
      </c>
      <c r="O288" s="2">
        <v>21</v>
      </c>
    </row>
    <row r="289" spans="1:15" ht="26.25">
      <c r="A289" s="3" t="s">
        <v>48</v>
      </c>
      <c r="B289" s="3" t="s">
        <v>49</v>
      </c>
      <c r="C289" s="2">
        <v>4</v>
      </c>
      <c r="D289" s="3" t="s">
        <v>21</v>
      </c>
      <c r="E289" s="2">
        <v>5</v>
      </c>
      <c r="F289" s="2">
        <v>0</v>
      </c>
      <c r="G289" s="2">
        <v>0</v>
      </c>
      <c r="H289" s="2" t="b">
        <v>0</v>
      </c>
      <c r="I289" s="2" t="b">
        <v>0</v>
      </c>
      <c r="J289" s="2" t="b">
        <v>0</v>
      </c>
      <c r="K289" s="2">
        <v>0</v>
      </c>
      <c r="L289" s="2">
        <v>50</v>
      </c>
      <c r="M289" s="2">
        <v>1460</v>
      </c>
      <c r="N289" s="2">
        <v>1460</v>
      </c>
      <c r="O289" s="2">
        <v>21</v>
      </c>
    </row>
    <row r="290" spans="1:15" ht="39">
      <c r="A290" s="3" t="s">
        <v>52</v>
      </c>
      <c r="B290" s="3" t="s">
        <v>53</v>
      </c>
      <c r="C290" s="2">
        <v>4</v>
      </c>
      <c r="D290" s="3" t="s">
        <v>21</v>
      </c>
      <c r="E290" s="2">
        <v>18</v>
      </c>
      <c r="F290" s="2">
        <v>33</v>
      </c>
      <c r="G290" s="2">
        <v>8</v>
      </c>
      <c r="H290" s="2" t="b">
        <v>0</v>
      </c>
      <c r="I290" s="2" t="b">
        <v>0</v>
      </c>
      <c r="J290" s="2" t="b">
        <v>0</v>
      </c>
      <c r="K290" s="2">
        <v>0</v>
      </c>
      <c r="L290" s="2">
        <v>2030</v>
      </c>
      <c r="M290" s="2">
        <v>1460</v>
      </c>
      <c r="N290" s="2">
        <v>1460</v>
      </c>
      <c r="O290" s="2">
        <v>21</v>
      </c>
    </row>
    <row r="291" spans="1:15" ht="26.25">
      <c r="A291" s="3" t="s">
        <v>42</v>
      </c>
      <c r="B291" s="3" t="s">
        <v>43</v>
      </c>
      <c r="C291" s="2">
        <v>6</v>
      </c>
      <c r="D291" s="3" t="s">
        <v>21</v>
      </c>
      <c r="E291" s="2">
        <v>34</v>
      </c>
      <c r="F291" s="2">
        <v>1</v>
      </c>
      <c r="G291" s="2">
        <v>1</v>
      </c>
      <c r="H291" s="2" t="b">
        <v>0</v>
      </c>
      <c r="I291" s="2" t="b">
        <v>0</v>
      </c>
      <c r="J291" s="2" t="b">
        <v>0</v>
      </c>
      <c r="K291" s="2">
        <v>0</v>
      </c>
      <c r="L291" s="2">
        <v>415</v>
      </c>
      <c r="M291" s="2">
        <v>1825</v>
      </c>
      <c r="N291" s="2">
        <v>1825</v>
      </c>
      <c r="O291" s="2">
        <v>21</v>
      </c>
    </row>
    <row r="292" spans="1:15" ht="39">
      <c r="A292" s="3" t="s">
        <v>86</v>
      </c>
      <c r="B292" s="3" t="s">
        <v>77</v>
      </c>
      <c r="C292" s="2">
        <v>5</v>
      </c>
      <c r="D292" s="3" t="s">
        <v>21</v>
      </c>
      <c r="E292" s="2">
        <v>4</v>
      </c>
      <c r="F292" s="2">
        <v>0</v>
      </c>
      <c r="G292" s="2">
        <v>0</v>
      </c>
      <c r="H292" s="2" t="b">
        <v>0</v>
      </c>
      <c r="I292" s="2" t="b">
        <v>0</v>
      </c>
      <c r="J292" s="2" t="b">
        <v>0</v>
      </c>
      <c r="K292" s="2">
        <v>0</v>
      </c>
      <c r="L292" s="2">
        <v>40</v>
      </c>
      <c r="M292" s="2">
        <v>1642</v>
      </c>
      <c r="N292" s="2">
        <v>1642</v>
      </c>
      <c r="O292" s="2">
        <v>21</v>
      </c>
    </row>
    <row r="293" spans="1:15" ht="26.25">
      <c r="A293" s="3" t="s">
        <v>56</v>
      </c>
      <c r="B293" s="3" t="s">
        <v>45</v>
      </c>
      <c r="C293" s="2">
        <v>5</v>
      </c>
      <c r="D293" s="3" t="s">
        <v>21</v>
      </c>
      <c r="E293" s="2">
        <v>63</v>
      </c>
      <c r="F293" s="2">
        <v>13</v>
      </c>
      <c r="G293" s="2">
        <v>11</v>
      </c>
      <c r="H293" s="2" t="b">
        <v>0</v>
      </c>
      <c r="I293" s="2" t="b">
        <v>0</v>
      </c>
      <c r="J293" s="2" t="b">
        <v>0</v>
      </c>
      <c r="K293" s="2">
        <v>0</v>
      </c>
      <c r="L293" s="2">
        <v>1555</v>
      </c>
      <c r="M293" s="2">
        <v>1642</v>
      </c>
      <c r="N293" s="2">
        <v>1642</v>
      </c>
      <c r="O293" s="2">
        <v>21</v>
      </c>
    </row>
    <row r="294" spans="1:15" ht="26.25">
      <c r="A294" s="3" t="s">
        <v>82</v>
      </c>
      <c r="B294" s="3" t="s">
        <v>58</v>
      </c>
      <c r="C294" s="2">
        <v>6</v>
      </c>
      <c r="D294" s="3" t="s">
        <v>21</v>
      </c>
      <c r="E294" s="2">
        <v>55</v>
      </c>
      <c r="F294" s="2">
        <v>21</v>
      </c>
      <c r="G294" s="2">
        <v>8</v>
      </c>
      <c r="H294" s="2" t="b">
        <v>0</v>
      </c>
      <c r="I294" s="2" t="b">
        <v>0</v>
      </c>
      <c r="J294" s="2" t="b">
        <v>0</v>
      </c>
      <c r="K294" s="2">
        <v>0</v>
      </c>
      <c r="L294" s="2">
        <v>1800</v>
      </c>
      <c r="M294" s="2">
        <v>1825</v>
      </c>
      <c r="N294" s="2">
        <v>1825</v>
      </c>
      <c r="O294" s="2">
        <v>21</v>
      </c>
    </row>
    <row r="295" spans="1:15" ht="26.25">
      <c r="A295" s="3" t="s">
        <v>88</v>
      </c>
      <c r="B295" s="3" t="s">
        <v>58</v>
      </c>
      <c r="C295" s="2">
        <v>6</v>
      </c>
      <c r="D295" s="3" t="s">
        <v>21</v>
      </c>
      <c r="E295" s="2">
        <v>26</v>
      </c>
      <c r="F295" s="2">
        <v>19</v>
      </c>
      <c r="G295" s="2">
        <v>5</v>
      </c>
      <c r="H295" s="2" t="b">
        <v>0</v>
      </c>
      <c r="I295" s="2" t="b">
        <v>0</v>
      </c>
      <c r="J295" s="2" t="b">
        <v>0</v>
      </c>
      <c r="K295" s="2">
        <v>0</v>
      </c>
      <c r="L295" s="2">
        <v>1335</v>
      </c>
      <c r="M295" s="2">
        <v>1825</v>
      </c>
      <c r="N295" s="2">
        <v>1825</v>
      </c>
      <c r="O295" s="2">
        <v>21</v>
      </c>
    </row>
    <row r="296" spans="1:15" ht="39">
      <c r="A296" s="3" t="s">
        <v>59</v>
      </c>
      <c r="B296" s="3" t="s">
        <v>60</v>
      </c>
      <c r="C296" s="2">
        <v>5</v>
      </c>
      <c r="D296" s="3" t="s">
        <v>24</v>
      </c>
      <c r="E296" s="2">
        <v>15</v>
      </c>
      <c r="F296" s="2">
        <v>6</v>
      </c>
      <c r="G296" s="2">
        <v>4</v>
      </c>
      <c r="H296" s="2" t="b">
        <v>1</v>
      </c>
      <c r="I296" s="2" t="b">
        <v>0</v>
      </c>
      <c r="J296" s="2" t="b">
        <v>0</v>
      </c>
      <c r="K296" s="2">
        <v>0</v>
      </c>
      <c r="L296" s="2">
        <v>1450</v>
      </c>
      <c r="M296" s="2">
        <v>446</v>
      </c>
      <c r="N296" s="2">
        <v>446</v>
      </c>
      <c r="O296" s="2">
        <v>21</v>
      </c>
    </row>
    <row r="297" spans="1:15" ht="26.25">
      <c r="A297" s="3" t="s">
        <v>67</v>
      </c>
      <c r="B297" s="3" t="s">
        <v>68</v>
      </c>
      <c r="C297" s="2">
        <v>4</v>
      </c>
      <c r="D297" s="3" t="s">
        <v>24</v>
      </c>
      <c r="E297" s="2">
        <v>5</v>
      </c>
      <c r="F297" s="2">
        <v>4</v>
      </c>
      <c r="G297" s="2">
        <v>2</v>
      </c>
      <c r="H297" s="2" t="b">
        <v>0</v>
      </c>
      <c r="I297" s="2" t="b">
        <v>0</v>
      </c>
      <c r="J297" s="2" t="b">
        <v>0</v>
      </c>
      <c r="K297" s="2">
        <v>100</v>
      </c>
      <c r="L297" s="2">
        <v>300</v>
      </c>
      <c r="M297" s="2">
        <v>793</v>
      </c>
      <c r="N297" s="2">
        <v>793</v>
      </c>
      <c r="O297" s="2">
        <v>21</v>
      </c>
    </row>
    <row r="298" spans="1:15" ht="26.25">
      <c r="A298" s="3" t="s">
        <v>65</v>
      </c>
      <c r="B298" s="3" t="s">
        <v>66</v>
      </c>
      <c r="C298" s="2">
        <v>6</v>
      </c>
      <c r="D298" s="3" t="s">
        <v>24</v>
      </c>
      <c r="E298" s="2">
        <v>124</v>
      </c>
      <c r="F298" s="2">
        <v>29</v>
      </c>
      <c r="G298" s="2">
        <v>14</v>
      </c>
      <c r="H298" s="2" t="b">
        <v>0</v>
      </c>
      <c r="I298" s="2" t="b">
        <v>1</v>
      </c>
      <c r="J298" s="2" t="b">
        <v>0</v>
      </c>
      <c r="K298" s="2">
        <v>0</v>
      </c>
      <c r="L298" s="2">
        <v>4040</v>
      </c>
      <c r="M298" s="2">
        <v>991</v>
      </c>
      <c r="N298" s="2">
        <v>991</v>
      </c>
      <c r="O298" s="2">
        <v>21</v>
      </c>
    </row>
    <row r="299" spans="1:15" ht="26.25">
      <c r="A299" s="3" t="s">
        <v>71</v>
      </c>
      <c r="B299" s="3" t="s">
        <v>68</v>
      </c>
      <c r="C299" s="2">
        <v>4</v>
      </c>
      <c r="D299" s="3" t="s">
        <v>24</v>
      </c>
      <c r="E299" s="2">
        <v>7</v>
      </c>
      <c r="F299" s="2">
        <v>5</v>
      </c>
      <c r="G299" s="2">
        <v>2</v>
      </c>
      <c r="H299" s="2" t="b">
        <v>0</v>
      </c>
      <c r="I299" s="2" t="b">
        <v>0</v>
      </c>
      <c r="J299" s="2" t="b">
        <v>0</v>
      </c>
      <c r="K299" s="2">
        <v>0</v>
      </c>
      <c r="L299" s="2">
        <v>370</v>
      </c>
      <c r="M299" s="2">
        <v>793</v>
      </c>
      <c r="N299" s="2">
        <v>793</v>
      </c>
      <c r="O299" s="2">
        <v>21</v>
      </c>
    </row>
    <row r="300" spans="1:15" ht="26.25">
      <c r="A300" s="3" t="s">
        <v>74</v>
      </c>
      <c r="B300" s="3" t="s">
        <v>75</v>
      </c>
      <c r="C300" s="2">
        <v>5</v>
      </c>
      <c r="D300" s="3" t="s">
        <v>24</v>
      </c>
      <c r="E300" s="2">
        <v>66</v>
      </c>
      <c r="F300" s="2">
        <v>14</v>
      </c>
      <c r="G300" s="2">
        <v>12</v>
      </c>
      <c r="H300" s="2" t="b">
        <v>0</v>
      </c>
      <c r="I300" s="2" t="b">
        <v>0</v>
      </c>
      <c r="J300" s="2" t="b">
        <v>0</v>
      </c>
      <c r="K300" s="2">
        <v>0</v>
      </c>
      <c r="L300" s="2">
        <v>1660</v>
      </c>
      <c r="M300" s="2">
        <v>892</v>
      </c>
      <c r="N300" s="2">
        <v>892</v>
      </c>
      <c r="O300" s="2">
        <v>21</v>
      </c>
    </row>
    <row r="301" spans="1:15" ht="39">
      <c r="A301" s="3" t="s">
        <v>72</v>
      </c>
      <c r="B301" s="3" t="s">
        <v>73</v>
      </c>
      <c r="C301" s="2">
        <v>6</v>
      </c>
      <c r="D301" s="3" t="s">
        <v>24</v>
      </c>
      <c r="E301" s="2">
        <v>97</v>
      </c>
      <c r="F301" s="2">
        <v>15</v>
      </c>
      <c r="G301" s="2">
        <v>5</v>
      </c>
      <c r="H301" s="2" t="b">
        <v>0</v>
      </c>
      <c r="I301" s="2" t="b">
        <v>0</v>
      </c>
      <c r="J301" s="2" t="b">
        <v>0</v>
      </c>
      <c r="K301" s="2">
        <v>0</v>
      </c>
      <c r="L301" s="2">
        <v>1845</v>
      </c>
      <c r="M301" s="2">
        <v>991</v>
      </c>
      <c r="N301" s="2">
        <v>991</v>
      </c>
      <c r="O301" s="2">
        <v>21</v>
      </c>
    </row>
    <row r="302" spans="1:15" ht="26.25">
      <c r="A302" s="3" t="s">
        <v>89</v>
      </c>
      <c r="B302" s="3" t="s">
        <v>90</v>
      </c>
      <c r="C302" s="2">
        <v>5</v>
      </c>
      <c r="D302" s="3" t="s">
        <v>24</v>
      </c>
      <c r="E302" s="2">
        <v>43</v>
      </c>
      <c r="F302" s="2">
        <v>14</v>
      </c>
      <c r="G302" s="2">
        <v>9</v>
      </c>
      <c r="H302" s="2" t="b">
        <v>0</v>
      </c>
      <c r="I302" s="2" t="b">
        <v>0</v>
      </c>
      <c r="J302" s="2" t="b">
        <v>0</v>
      </c>
      <c r="K302" s="2">
        <v>0</v>
      </c>
      <c r="L302" s="2">
        <v>1355</v>
      </c>
      <c r="M302" s="2">
        <v>892</v>
      </c>
      <c r="N302" s="2">
        <v>892</v>
      </c>
      <c r="O302" s="2">
        <v>21</v>
      </c>
    </row>
    <row r="303" spans="1:15" ht="26.25">
      <c r="A303" s="3" t="s">
        <v>69</v>
      </c>
      <c r="B303" s="3" t="s">
        <v>70</v>
      </c>
      <c r="C303" s="2">
        <v>4</v>
      </c>
      <c r="D303" s="3" t="s">
        <v>24</v>
      </c>
      <c r="E303" s="2">
        <v>6</v>
      </c>
      <c r="F303" s="2">
        <v>8</v>
      </c>
      <c r="G303" s="2">
        <v>0</v>
      </c>
      <c r="H303" s="2" t="b">
        <v>1</v>
      </c>
      <c r="I303" s="2" t="b">
        <v>0</v>
      </c>
      <c r="J303" s="2" t="b">
        <v>0</v>
      </c>
      <c r="K303" s="2">
        <v>0</v>
      </c>
      <c r="L303" s="2">
        <v>1260</v>
      </c>
      <c r="M303" s="2">
        <v>396</v>
      </c>
      <c r="N303" s="2">
        <v>396</v>
      </c>
      <c r="O303" s="2">
        <v>21</v>
      </c>
    </row>
    <row r="304" spans="1:15" ht="26.25">
      <c r="A304" s="3" t="s">
        <v>61</v>
      </c>
      <c r="B304" s="3" t="s">
        <v>62</v>
      </c>
      <c r="C304" s="2">
        <v>6</v>
      </c>
      <c r="D304" s="3" t="s">
        <v>24</v>
      </c>
      <c r="E304" s="2">
        <v>64</v>
      </c>
      <c r="F304" s="2">
        <v>8</v>
      </c>
      <c r="G304" s="2">
        <v>0</v>
      </c>
      <c r="H304" s="2" t="b">
        <v>0</v>
      </c>
      <c r="I304" s="2" t="b">
        <v>0</v>
      </c>
      <c r="J304" s="2" t="b">
        <v>0</v>
      </c>
      <c r="K304" s="2">
        <v>0</v>
      </c>
      <c r="L304" s="2">
        <v>1040</v>
      </c>
      <c r="M304" s="2">
        <v>991</v>
      </c>
      <c r="N304" s="2">
        <v>991</v>
      </c>
      <c r="O304" s="2">
        <v>21</v>
      </c>
    </row>
    <row r="305" spans="1:15" ht="39">
      <c r="A305" s="3" t="s">
        <v>34</v>
      </c>
      <c r="B305" s="3" t="s">
        <v>35</v>
      </c>
      <c r="C305" s="2">
        <v>6</v>
      </c>
      <c r="D305" s="3" t="s">
        <v>24</v>
      </c>
      <c r="E305" s="2">
        <v>20</v>
      </c>
      <c r="F305" s="2">
        <v>2</v>
      </c>
      <c r="G305" s="2">
        <v>0</v>
      </c>
      <c r="H305" s="2" t="b">
        <v>1</v>
      </c>
      <c r="I305" s="2" t="b">
        <v>0</v>
      </c>
      <c r="J305" s="2" t="b">
        <v>0</v>
      </c>
      <c r="K305" s="2">
        <v>0</v>
      </c>
      <c r="L305" s="2">
        <v>1300</v>
      </c>
      <c r="M305" s="2">
        <v>932</v>
      </c>
      <c r="N305" s="2">
        <v>932</v>
      </c>
      <c r="O305" s="2">
        <v>22</v>
      </c>
    </row>
    <row r="306" spans="1:15" ht="39">
      <c r="A306" s="3" t="s">
        <v>22</v>
      </c>
      <c r="B306" s="3" t="s">
        <v>23</v>
      </c>
      <c r="C306" s="2">
        <v>6</v>
      </c>
      <c r="D306" s="3" t="s">
        <v>24</v>
      </c>
      <c r="E306" s="2">
        <v>35</v>
      </c>
      <c r="F306" s="2">
        <v>20</v>
      </c>
      <c r="G306" s="2">
        <v>6</v>
      </c>
      <c r="H306" s="2" t="b">
        <v>0</v>
      </c>
      <c r="I306" s="2" t="b">
        <v>0</v>
      </c>
      <c r="J306" s="2" t="b">
        <v>0</v>
      </c>
      <c r="K306" s="2">
        <v>0</v>
      </c>
      <c r="L306" s="2">
        <v>1500</v>
      </c>
      <c r="M306" s="2">
        <v>1864</v>
      </c>
      <c r="N306" s="2">
        <v>1864</v>
      </c>
      <c r="O306" s="2">
        <v>22</v>
      </c>
    </row>
    <row r="307" spans="1:15" ht="26.25">
      <c r="A307" s="3" t="s">
        <v>26</v>
      </c>
      <c r="B307" s="3" t="s">
        <v>27</v>
      </c>
      <c r="C307" s="2">
        <v>3</v>
      </c>
      <c r="D307" s="3" t="s">
        <v>24</v>
      </c>
      <c r="E307" s="2">
        <v>0</v>
      </c>
      <c r="F307" s="2">
        <v>0</v>
      </c>
      <c r="G307" s="2">
        <v>0</v>
      </c>
      <c r="H307" s="2" t="b">
        <v>0</v>
      </c>
      <c r="I307" s="2" t="b">
        <v>0</v>
      </c>
      <c r="J307" s="2" t="b">
        <v>0</v>
      </c>
      <c r="K307" s="2">
        <v>0</v>
      </c>
      <c r="L307" s="2">
        <v>0</v>
      </c>
      <c r="M307" s="2">
        <v>1305</v>
      </c>
      <c r="N307" s="2">
        <v>1305</v>
      </c>
      <c r="O307" s="2">
        <v>22</v>
      </c>
    </row>
    <row r="308" spans="1:15" ht="39">
      <c r="A308" s="3" t="s">
        <v>93</v>
      </c>
      <c r="B308" s="3" t="s">
        <v>94</v>
      </c>
      <c r="C308" s="2">
        <v>4</v>
      </c>
      <c r="D308" s="3" t="s">
        <v>24</v>
      </c>
      <c r="E308" s="2">
        <v>23</v>
      </c>
      <c r="F308" s="2">
        <v>16</v>
      </c>
      <c r="G308" s="2">
        <v>5</v>
      </c>
      <c r="H308" s="2" t="b">
        <v>0</v>
      </c>
      <c r="I308" s="2" t="b">
        <v>1</v>
      </c>
      <c r="J308" s="2" t="b">
        <v>0</v>
      </c>
      <c r="K308" s="2">
        <v>0</v>
      </c>
      <c r="L308" s="2">
        <v>1955</v>
      </c>
      <c r="M308" s="2">
        <v>1491</v>
      </c>
      <c r="N308" s="2">
        <v>1491</v>
      </c>
      <c r="O308" s="2">
        <v>22</v>
      </c>
    </row>
    <row r="309" spans="1:15" ht="39">
      <c r="A309" s="3" t="s">
        <v>30</v>
      </c>
      <c r="B309" s="3" t="s">
        <v>31</v>
      </c>
      <c r="C309" s="2">
        <v>6</v>
      </c>
      <c r="D309" s="3" t="s">
        <v>24</v>
      </c>
      <c r="E309" s="2">
        <v>29</v>
      </c>
      <c r="F309" s="2">
        <v>6</v>
      </c>
      <c r="G309" s="2">
        <v>0</v>
      </c>
      <c r="H309" s="2" t="b">
        <v>0</v>
      </c>
      <c r="I309" s="2" t="b">
        <v>0</v>
      </c>
      <c r="J309" s="2" t="b">
        <v>0</v>
      </c>
      <c r="K309" s="2">
        <v>0</v>
      </c>
      <c r="L309" s="2">
        <v>590</v>
      </c>
      <c r="M309" s="2">
        <v>1864</v>
      </c>
      <c r="N309" s="2">
        <v>1864</v>
      </c>
      <c r="O309" s="2">
        <v>22</v>
      </c>
    </row>
    <row r="310" spans="1:15" ht="39">
      <c r="A310" s="3" t="s">
        <v>25</v>
      </c>
      <c r="B310" s="3" t="s">
        <v>23</v>
      </c>
      <c r="C310" s="2">
        <v>6</v>
      </c>
      <c r="D310" s="3" t="s">
        <v>24</v>
      </c>
      <c r="E310" s="2">
        <v>49</v>
      </c>
      <c r="F310" s="2">
        <v>18</v>
      </c>
      <c r="G310" s="2">
        <v>8</v>
      </c>
      <c r="H310" s="2" t="b">
        <v>0</v>
      </c>
      <c r="I310" s="2" t="b">
        <v>0</v>
      </c>
      <c r="J310" s="2" t="b">
        <v>0</v>
      </c>
      <c r="K310" s="2">
        <v>0</v>
      </c>
      <c r="L310" s="2">
        <v>1590</v>
      </c>
      <c r="M310" s="2">
        <v>1864</v>
      </c>
      <c r="N310" s="2">
        <v>1864</v>
      </c>
      <c r="O310" s="2">
        <v>22</v>
      </c>
    </row>
    <row r="311" spans="1:15" ht="26.25">
      <c r="A311" s="3" t="s">
        <v>36</v>
      </c>
      <c r="B311" s="3" t="s">
        <v>37</v>
      </c>
      <c r="C311" s="2">
        <v>5</v>
      </c>
      <c r="D311" s="3" t="s">
        <v>24</v>
      </c>
      <c r="E311" s="2">
        <v>37</v>
      </c>
      <c r="F311" s="2">
        <v>8</v>
      </c>
      <c r="G311" s="2">
        <v>4</v>
      </c>
      <c r="H311" s="2" t="b">
        <v>0</v>
      </c>
      <c r="I311" s="2" t="b">
        <v>0</v>
      </c>
      <c r="J311" s="2" t="b">
        <v>0</v>
      </c>
      <c r="K311" s="2">
        <v>0</v>
      </c>
      <c r="L311" s="2">
        <v>870</v>
      </c>
      <c r="M311" s="2">
        <v>1678</v>
      </c>
      <c r="N311" s="2">
        <v>1678</v>
      </c>
      <c r="O311" s="2">
        <v>22</v>
      </c>
    </row>
    <row r="312" spans="1:15" ht="26.25">
      <c r="A312" s="3" t="s">
        <v>38</v>
      </c>
      <c r="B312" s="3" t="s">
        <v>39</v>
      </c>
      <c r="C312" s="2">
        <v>4</v>
      </c>
      <c r="D312" s="3" t="s">
        <v>24</v>
      </c>
      <c r="E312" s="2">
        <v>40</v>
      </c>
      <c r="F312" s="2">
        <v>7</v>
      </c>
      <c r="G312" s="2">
        <v>3</v>
      </c>
      <c r="H312" s="2" t="b">
        <v>0</v>
      </c>
      <c r="I312" s="2" t="b">
        <v>0</v>
      </c>
      <c r="J312" s="2" t="b">
        <v>0</v>
      </c>
      <c r="K312" s="2">
        <v>0</v>
      </c>
      <c r="L312" s="2">
        <v>825</v>
      </c>
      <c r="M312" s="2">
        <v>1491</v>
      </c>
      <c r="N312" s="2">
        <v>1491</v>
      </c>
      <c r="O312" s="2">
        <v>22</v>
      </c>
    </row>
    <row r="313" spans="1:15" ht="26.25">
      <c r="A313" s="3" t="s">
        <v>95</v>
      </c>
      <c r="B313" s="3" t="s">
        <v>68</v>
      </c>
      <c r="C313" s="2">
        <v>4</v>
      </c>
      <c r="D313" s="3" t="s">
        <v>24</v>
      </c>
      <c r="E313" s="2">
        <v>21</v>
      </c>
      <c r="F313" s="2">
        <v>8</v>
      </c>
      <c r="G313" s="2">
        <v>1</v>
      </c>
      <c r="H313" s="2" t="b">
        <v>0</v>
      </c>
      <c r="I313" s="2" t="b">
        <v>1</v>
      </c>
      <c r="J313" s="2" t="b">
        <v>0</v>
      </c>
      <c r="K313" s="2">
        <v>0</v>
      </c>
      <c r="L313" s="2">
        <v>1435</v>
      </c>
      <c r="M313" s="2">
        <v>1491</v>
      </c>
      <c r="N313" s="2">
        <v>1491</v>
      </c>
      <c r="O313" s="2">
        <v>22</v>
      </c>
    </row>
    <row r="314" spans="1:15" ht="26.25">
      <c r="A314" s="3" t="s">
        <v>40</v>
      </c>
      <c r="B314" s="3" t="s">
        <v>41</v>
      </c>
      <c r="C314" s="2">
        <v>5</v>
      </c>
      <c r="D314" s="3" t="s">
        <v>24</v>
      </c>
      <c r="E314" s="2">
        <v>20</v>
      </c>
      <c r="F314" s="2">
        <v>23</v>
      </c>
      <c r="G314" s="2">
        <v>9</v>
      </c>
      <c r="H314" s="2" t="b">
        <v>0</v>
      </c>
      <c r="I314" s="2" t="b">
        <v>0</v>
      </c>
      <c r="J314" s="2" t="b">
        <v>0</v>
      </c>
      <c r="K314" s="2">
        <v>200</v>
      </c>
      <c r="L314" s="2">
        <v>1575</v>
      </c>
      <c r="M314" s="2">
        <v>1678</v>
      </c>
      <c r="N314" s="2">
        <v>1678</v>
      </c>
      <c r="O314" s="2">
        <v>22</v>
      </c>
    </row>
    <row r="315" spans="1:15" ht="26.25">
      <c r="A315" s="3" t="s">
        <v>32</v>
      </c>
      <c r="B315" s="3" t="s">
        <v>33</v>
      </c>
      <c r="C315" s="2">
        <v>5</v>
      </c>
      <c r="D315" s="3" t="s">
        <v>24</v>
      </c>
      <c r="E315" s="2">
        <v>87</v>
      </c>
      <c r="F315" s="2">
        <v>33</v>
      </c>
      <c r="G315" s="2">
        <v>14</v>
      </c>
      <c r="H315" s="2" t="b">
        <v>0</v>
      </c>
      <c r="I315" s="2" t="b">
        <v>0</v>
      </c>
      <c r="J315" s="2" t="b">
        <v>0</v>
      </c>
      <c r="K315" s="2">
        <v>0</v>
      </c>
      <c r="L315" s="2">
        <v>2870</v>
      </c>
      <c r="M315" s="2">
        <v>1678</v>
      </c>
      <c r="N315" s="2">
        <v>1678</v>
      </c>
      <c r="O315" s="2">
        <v>22</v>
      </c>
    </row>
    <row r="316" spans="1:15" ht="26.25">
      <c r="A316" s="3" t="s">
        <v>57</v>
      </c>
      <c r="B316" s="3" t="s">
        <v>58</v>
      </c>
      <c r="C316" s="2">
        <v>6</v>
      </c>
      <c r="D316" s="3" t="s">
        <v>21</v>
      </c>
      <c r="E316" s="2">
        <v>118</v>
      </c>
      <c r="F316" s="2">
        <v>34</v>
      </c>
      <c r="G316" s="2">
        <v>17</v>
      </c>
      <c r="H316" s="2" t="b">
        <v>0</v>
      </c>
      <c r="I316" s="2" t="b">
        <v>1</v>
      </c>
      <c r="J316" s="2" t="b">
        <v>0</v>
      </c>
      <c r="K316" s="2">
        <v>0</v>
      </c>
      <c r="L316" s="2">
        <v>4305</v>
      </c>
      <c r="M316" s="2">
        <v>2015</v>
      </c>
      <c r="N316" s="2">
        <v>2015</v>
      </c>
      <c r="O316" s="2">
        <v>22</v>
      </c>
    </row>
    <row r="317" spans="1:15" ht="39">
      <c r="A317" s="3" t="s">
        <v>50</v>
      </c>
      <c r="B317" s="3" t="s">
        <v>51</v>
      </c>
      <c r="C317" s="2">
        <v>5</v>
      </c>
      <c r="D317" s="3" t="s">
        <v>21</v>
      </c>
      <c r="E317" s="2">
        <v>39</v>
      </c>
      <c r="F317" s="2">
        <v>8</v>
      </c>
      <c r="G317" s="2">
        <v>4</v>
      </c>
      <c r="H317" s="2" t="b">
        <v>1</v>
      </c>
      <c r="I317" s="2" t="b">
        <v>0</v>
      </c>
      <c r="J317" s="2" t="b">
        <v>0</v>
      </c>
      <c r="K317" s="2">
        <v>0</v>
      </c>
      <c r="L317" s="2">
        <v>1790</v>
      </c>
      <c r="M317" s="2">
        <v>907</v>
      </c>
      <c r="N317" s="2">
        <v>907</v>
      </c>
      <c r="O317" s="2">
        <v>22</v>
      </c>
    </row>
    <row r="318" spans="1:15" ht="26.25">
      <c r="A318" s="3" t="s">
        <v>19</v>
      </c>
      <c r="B318" s="3" t="s">
        <v>20</v>
      </c>
      <c r="C318" s="2">
        <v>5</v>
      </c>
      <c r="D318" s="3" t="s">
        <v>21</v>
      </c>
      <c r="E318" s="2">
        <v>70</v>
      </c>
      <c r="F318" s="2">
        <v>17</v>
      </c>
      <c r="G318" s="2">
        <v>7</v>
      </c>
      <c r="H318" s="2" t="b">
        <v>0</v>
      </c>
      <c r="I318" s="2" t="b">
        <v>0</v>
      </c>
      <c r="J318" s="2" t="b">
        <v>0</v>
      </c>
      <c r="K318" s="2">
        <v>0</v>
      </c>
      <c r="L318" s="2">
        <v>1725</v>
      </c>
      <c r="M318" s="2">
        <v>1814</v>
      </c>
      <c r="N318" s="2">
        <v>1814</v>
      </c>
      <c r="O318" s="2">
        <v>22</v>
      </c>
    </row>
    <row r="319" spans="1:15" ht="39">
      <c r="A319" s="3" t="s">
        <v>80</v>
      </c>
      <c r="B319" s="3" t="s">
        <v>81</v>
      </c>
      <c r="C319" s="2">
        <v>6</v>
      </c>
      <c r="D319" s="3" t="s">
        <v>21</v>
      </c>
      <c r="E319" s="2">
        <v>25</v>
      </c>
      <c r="F319" s="2">
        <v>4</v>
      </c>
      <c r="G319" s="2">
        <v>2</v>
      </c>
      <c r="H319" s="2" t="b">
        <v>0</v>
      </c>
      <c r="I319" s="2" t="b">
        <v>0</v>
      </c>
      <c r="J319" s="2" t="b">
        <v>0</v>
      </c>
      <c r="K319" s="2">
        <v>100</v>
      </c>
      <c r="L319" s="2">
        <v>500</v>
      </c>
      <c r="M319" s="2">
        <v>2015</v>
      </c>
      <c r="N319" s="2">
        <v>2015</v>
      </c>
      <c r="O319" s="2">
        <v>22</v>
      </c>
    </row>
    <row r="320" spans="1:15" ht="39">
      <c r="A320" s="3" t="s">
        <v>76</v>
      </c>
      <c r="B320" s="3" t="s">
        <v>77</v>
      </c>
      <c r="C320" s="2">
        <v>5</v>
      </c>
      <c r="D320" s="3" t="s">
        <v>21</v>
      </c>
      <c r="E320" s="2">
        <v>106</v>
      </c>
      <c r="F320" s="2">
        <v>10</v>
      </c>
      <c r="G320" s="2">
        <v>3</v>
      </c>
      <c r="H320" s="2" t="b">
        <v>0</v>
      </c>
      <c r="I320" s="2" t="b">
        <v>1</v>
      </c>
      <c r="J320" s="2" t="b">
        <v>0</v>
      </c>
      <c r="K320" s="2">
        <v>0</v>
      </c>
      <c r="L320" s="2">
        <v>2535</v>
      </c>
      <c r="M320" s="2">
        <v>1814</v>
      </c>
      <c r="N320" s="2">
        <v>1814</v>
      </c>
      <c r="O320" s="2">
        <v>22</v>
      </c>
    </row>
    <row r="321" spans="1:15" ht="26.25">
      <c r="A321" s="3" t="s">
        <v>54</v>
      </c>
      <c r="B321" s="3" t="s">
        <v>55</v>
      </c>
      <c r="C321" s="2">
        <v>4</v>
      </c>
      <c r="D321" s="3" t="s">
        <v>21</v>
      </c>
      <c r="E321" s="2">
        <v>99</v>
      </c>
      <c r="F321" s="2">
        <v>18</v>
      </c>
      <c r="G321" s="2">
        <v>15</v>
      </c>
      <c r="H321" s="2" t="b">
        <v>1</v>
      </c>
      <c r="I321" s="2" t="b">
        <v>0</v>
      </c>
      <c r="J321" s="2" t="b">
        <v>0</v>
      </c>
      <c r="K321" s="2">
        <v>0</v>
      </c>
      <c r="L321" s="2">
        <v>3065</v>
      </c>
      <c r="M321" s="2">
        <v>806</v>
      </c>
      <c r="N321" s="2">
        <v>806</v>
      </c>
      <c r="O321" s="2">
        <v>22</v>
      </c>
    </row>
    <row r="322" spans="1:15" ht="26.25">
      <c r="A322" s="3" t="s">
        <v>46</v>
      </c>
      <c r="B322" s="3" t="s">
        <v>47</v>
      </c>
      <c r="C322" s="2">
        <v>3</v>
      </c>
      <c r="D322" s="3" t="s">
        <v>21</v>
      </c>
      <c r="E322" s="2">
        <v>3</v>
      </c>
      <c r="F322" s="2">
        <v>2</v>
      </c>
      <c r="G322" s="2">
        <v>0</v>
      </c>
      <c r="H322" s="2" t="b">
        <v>0</v>
      </c>
      <c r="I322" s="2" t="b">
        <v>0</v>
      </c>
      <c r="J322" s="2" t="b">
        <v>0</v>
      </c>
      <c r="K322" s="2">
        <v>0</v>
      </c>
      <c r="L322" s="2">
        <v>130</v>
      </c>
      <c r="M322" s="2">
        <v>1411</v>
      </c>
      <c r="N322" s="2">
        <v>1411</v>
      </c>
      <c r="O322" s="2">
        <v>22</v>
      </c>
    </row>
    <row r="323" spans="1:15" ht="26.25">
      <c r="A323" s="3" t="s">
        <v>87</v>
      </c>
      <c r="B323" s="3" t="s">
        <v>58</v>
      </c>
      <c r="C323" s="2">
        <v>6</v>
      </c>
      <c r="D323" s="3" t="s">
        <v>21</v>
      </c>
      <c r="E323" s="2">
        <v>117</v>
      </c>
      <c r="F323" s="2">
        <v>36</v>
      </c>
      <c r="G323" s="2">
        <v>10</v>
      </c>
      <c r="H323" s="2" t="b">
        <v>0</v>
      </c>
      <c r="I323" s="2" t="b">
        <v>1</v>
      </c>
      <c r="J323" s="2" t="b">
        <v>0</v>
      </c>
      <c r="K323" s="2">
        <v>0</v>
      </c>
      <c r="L323" s="2">
        <v>4220</v>
      </c>
      <c r="M323" s="2">
        <v>2015</v>
      </c>
      <c r="N323" s="2">
        <v>2015</v>
      </c>
      <c r="O323" s="2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6"/>
  <sheetViews>
    <sheetView zoomScalePageLayoutView="0" workbookViewId="0" topLeftCell="S1">
      <selection activeCell="U7" sqref="U7"/>
    </sheetView>
  </sheetViews>
  <sheetFormatPr defaultColWidth="9.140625" defaultRowHeight="12.75"/>
  <cols>
    <col min="1" max="1" width="16.28125" style="0" bestFit="1" customWidth="1"/>
    <col min="2" max="2" width="18.7109375" style="0" bestFit="1" customWidth="1"/>
    <col min="3" max="3" width="5.421875" style="0" bestFit="1" customWidth="1"/>
    <col min="4" max="4" width="8.140625" style="0" bestFit="1" customWidth="1"/>
    <col min="5" max="5" width="11.421875" style="0" customWidth="1"/>
    <col min="7" max="7" width="11.28125" style="0" customWidth="1"/>
    <col min="8" max="8" width="3.57421875" style="0" customWidth="1"/>
    <col min="9" max="9" width="18.140625" style="0" customWidth="1"/>
    <col min="10" max="10" width="18.8515625" style="0" customWidth="1"/>
    <col min="11" max="11" width="5.8515625" style="0" customWidth="1"/>
    <col min="12" max="12" width="6.8515625" style="0" customWidth="1"/>
    <col min="13" max="13" width="10.7109375" style="0" customWidth="1"/>
    <col min="14" max="14" width="10.28125" style="0" customWidth="1"/>
    <col min="15" max="15" width="11.00390625" style="0" customWidth="1"/>
    <col min="16" max="16" width="3.7109375" style="0" customWidth="1"/>
    <col min="17" max="17" width="16.28125" style="0" bestFit="1" customWidth="1"/>
    <col min="18" max="18" width="18.7109375" style="0" bestFit="1" customWidth="1"/>
    <col min="19" max="19" width="5.421875" style="0" bestFit="1" customWidth="1"/>
    <col min="20" max="20" width="7.7109375" style="0" customWidth="1"/>
    <col min="21" max="21" width="11.7109375" style="0" customWidth="1"/>
    <col min="22" max="22" width="9.7109375" style="0" customWidth="1"/>
    <col min="23" max="23" width="11.7109375" style="0" customWidth="1"/>
    <col min="24" max="24" width="3.57421875" style="0" customWidth="1"/>
    <col min="25" max="25" width="16.28125" style="0" bestFit="1" customWidth="1"/>
    <col min="26" max="26" width="18.7109375" style="0" bestFit="1" customWidth="1"/>
    <col min="27" max="27" width="5.421875" style="0" bestFit="1" customWidth="1"/>
    <col min="28" max="28" width="7.7109375" style="0" customWidth="1"/>
    <col min="29" max="29" width="11.7109375" style="0" customWidth="1"/>
    <col min="30" max="30" width="9.7109375" style="0" customWidth="1"/>
    <col min="31" max="31" width="11.7109375" style="0" customWidth="1"/>
  </cols>
  <sheetData>
    <row r="1" spans="1:32" ht="12.75">
      <c r="A1" s="20" t="s">
        <v>129</v>
      </c>
      <c r="B1" s="20"/>
      <c r="C1" s="20"/>
      <c r="D1" s="20"/>
      <c r="E1" s="20"/>
      <c r="F1" s="20"/>
      <c r="G1" s="20"/>
      <c r="I1" s="20" t="s">
        <v>130</v>
      </c>
      <c r="J1" s="20"/>
      <c r="K1" s="20"/>
      <c r="L1" s="20"/>
      <c r="M1" s="20"/>
      <c r="N1" s="20"/>
      <c r="O1" s="20"/>
      <c r="Q1" s="20" t="s">
        <v>132</v>
      </c>
      <c r="R1" s="20"/>
      <c r="S1" s="20"/>
      <c r="T1" s="20"/>
      <c r="U1" s="20"/>
      <c r="V1" s="20"/>
      <c r="W1" s="20"/>
      <c r="X1" s="6"/>
      <c r="Y1" s="19" t="s">
        <v>133</v>
      </c>
      <c r="Z1" s="19"/>
      <c r="AA1" s="19"/>
      <c r="AB1" s="19"/>
      <c r="AC1" s="19"/>
      <c r="AD1" s="19"/>
      <c r="AE1" s="19"/>
      <c r="AF1" s="19"/>
    </row>
    <row r="2" spans="1:32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13</v>
      </c>
      <c r="F2" s="1" t="s">
        <v>14</v>
      </c>
      <c r="G2" s="1" t="s">
        <v>15</v>
      </c>
      <c r="I2" s="1" t="s">
        <v>1</v>
      </c>
      <c r="J2" s="1" t="s">
        <v>2</v>
      </c>
      <c r="K2" s="1" t="s">
        <v>3</v>
      </c>
      <c r="L2" s="1" t="s">
        <v>4</v>
      </c>
      <c r="M2" s="1" t="s">
        <v>13</v>
      </c>
      <c r="N2" s="1" t="s">
        <v>14</v>
      </c>
      <c r="O2" s="1" t="s">
        <v>15</v>
      </c>
      <c r="Q2" s="1" t="s">
        <v>1</v>
      </c>
      <c r="R2" s="1" t="s">
        <v>2</v>
      </c>
      <c r="S2" s="1" t="s">
        <v>3</v>
      </c>
      <c r="T2" s="1" t="s">
        <v>4</v>
      </c>
      <c r="U2" s="1" t="s">
        <v>13</v>
      </c>
      <c r="V2" s="1" t="s">
        <v>14</v>
      </c>
      <c r="W2" s="1" t="s">
        <v>15</v>
      </c>
      <c r="Y2" s="1" t="s">
        <v>1</v>
      </c>
      <c r="Z2" s="1" t="s">
        <v>2</v>
      </c>
      <c r="AA2" s="1" t="s">
        <v>3</v>
      </c>
      <c r="AB2" s="1" t="s">
        <v>4</v>
      </c>
      <c r="AC2" s="1" t="s">
        <v>13</v>
      </c>
      <c r="AD2" s="1" t="s">
        <v>14</v>
      </c>
      <c r="AE2" s="1" t="s">
        <v>15</v>
      </c>
      <c r="AF2" s="7" t="s">
        <v>131</v>
      </c>
    </row>
    <row r="3" spans="1:32" ht="15" customHeight="1">
      <c r="A3" s="3" t="s">
        <v>22</v>
      </c>
      <c r="B3" s="3" t="s">
        <v>23</v>
      </c>
      <c r="C3" s="2">
        <v>6</v>
      </c>
      <c r="D3" s="3" t="s">
        <v>24</v>
      </c>
      <c r="E3" s="2">
        <v>8915</v>
      </c>
      <c r="F3" s="2">
        <v>18333</v>
      </c>
      <c r="G3" s="2">
        <v>16453</v>
      </c>
      <c r="I3" s="3" t="s">
        <v>22</v>
      </c>
      <c r="J3" s="3" t="s">
        <v>23</v>
      </c>
      <c r="K3" s="2">
        <v>6</v>
      </c>
      <c r="L3" s="3" t="s">
        <v>24</v>
      </c>
      <c r="M3" s="2">
        <v>8915</v>
      </c>
      <c r="N3" s="2">
        <v>18333</v>
      </c>
      <c r="O3" s="2">
        <v>16453</v>
      </c>
      <c r="Q3" s="3" t="s">
        <v>56</v>
      </c>
      <c r="R3" s="3" t="s">
        <v>45</v>
      </c>
      <c r="S3" s="2">
        <v>5</v>
      </c>
      <c r="T3" s="3" t="s">
        <v>21</v>
      </c>
      <c r="U3" s="2">
        <v>13130</v>
      </c>
      <c r="V3" s="2">
        <v>6377</v>
      </c>
      <c r="W3" s="2">
        <v>6377</v>
      </c>
      <c r="Y3" s="3" t="s">
        <v>22</v>
      </c>
      <c r="Z3" s="3" t="s">
        <v>23</v>
      </c>
      <c r="AA3" s="2">
        <v>6</v>
      </c>
      <c r="AB3" s="3" t="s">
        <v>24</v>
      </c>
      <c r="AC3" s="2">
        <v>8915</v>
      </c>
      <c r="AD3" s="2">
        <v>18333</v>
      </c>
      <c r="AE3" s="2">
        <v>16453</v>
      </c>
      <c r="AF3">
        <f aca="true" t="shared" si="0" ref="AF3:AF34">AD3-AC3</f>
        <v>9418</v>
      </c>
    </row>
    <row r="4" spans="1:32" ht="15" customHeight="1">
      <c r="A4" s="3" t="s">
        <v>32</v>
      </c>
      <c r="B4" s="3" t="s">
        <v>33</v>
      </c>
      <c r="C4" s="2">
        <v>5</v>
      </c>
      <c r="D4" s="3" t="s">
        <v>24</v>
      </c>
      <c r="E4" s="2">
        <v>8200</v>
      </c>
      <c r="F4" s="2">
        <v>14801</v>
      </c>
      <c r="G4" s="2">
        <v>13846</v>
      </c>
      <c r="I4" s="3" t="s">
        <v>25</v>
      </c>
      <c r="J4" s="3" t="s">
        <v>23</v>
      </c>
      <c r="K4" s="2">
        <v>6</v>
      </c>
      <c r="L4" s="3" t="s">
        <v>24</v>
      </c>
      <c r="M4" s="2">
        <v>7610</v>
      </c>
      <c r="N4" s="2">
        <v>12588</v>
      </c>
      <c r="O4" s="2">
        <v>11813</v>
      </c>
      <c r="Q4" s="3" t="s">
        <v>50</v>
      </c>
      <c r="R4" s="3" t="s">
        <v>51</v>
      </c>
      <c r="S4" s="2">
        <v>5</v>
      </c>
      <c r="T4" s="3" t="s">
        <v>21</v>
      </c>
      <c r="U4" s="2">
        <v>12315</v>
      </c>
      <c r="V4" s="2">
        <v>6384</v>
      </c>
      <c r="W4" s="2">
        <v>6384</v>
      </c>
      <c r="Y4" s="3" t="s">
        <v>30</v>
      </c>
      <c r="Z4" s="3" t="s">
        <v>31</v>
      </c>
      <c r="AA4" s="2">
        <v>6</v>
      </c>
      <c r="AB4" s="3" t="s">
        <v>24</v>
      </c>
      <c r="AC4" s="2">
        <v>3285</v>
      </c>
      <c r="AD4" s="2">
        <v>11139</v>
      </c>
      <c r="AE4" s="2">
        <v>11139</v>
      </c>
      <c r="AF4">
        <f t="shared" si="0"/>
        <v>7854</v>
      </c>
    </row>
    <row r="5" spans="1:32" ht="15" customHeight="1">
      <c r="A5" s="3" t="s">
        <v>40</v>
      </c>
      <c r="B5" s="3" t="s">
        <v>41</v>
      </c>
      <c r="C5" s="2">
        <v>5</v>
      </c>
      <c r="D5" s="3" t="s">
        <v>24</v>
      </c>
      <c r="E5" s="2">
        <v>10730</v>
      </c>
      <c r="F5" s="2">
        <v>14704</v>
      </c>
      <c r="G5" s="2">
        <v>13724</v>
      </c>
      <c r="I5" s="3" t="s">
        <v>30</v>
      </c>
      <c r="J5" s="3" t="s">
        <v>31</v>
      </c>
      <c r="K5" s="2">
        <v>6</v>
      </c>
      <c r="L5" s="3" t="s">
        <v>24</v>
      </c>
      <c r="M5" s="2">
        <v>3285</v>
      </c>
      <c r="N5" s="2">
        <v>11139</v>
      </c>
      <c r="O5" s="2">
        <v>11139</v>
      </c>
      <c r="Q5" s="3" t="s">
        <v>42</v>
      </c>
      <c r="R5" s="3" t="s">
        <v>43</v>
      </c>
      <c r="S5" s="2">
        <v>6</v>
      </c>
      <c r="T5" s="3" t="s">
        <v>21</v>
      </c>
      <c r="U5" s="2">
        <v>11735</v>
      </c>
      <c r="V5" s="2">
        <v>8369</v>
      </c>
      <c r="W5" s="2">
        <v>7889</v>
      </c>
      <c r="Y5" s="3" t="s">
        <v>38</v>
      </c>
      <c r="Z5" s="3" t="s">
        <v>39</v>
      </c>
      <c r="AA5" s="2">
        <v>4</v>
      </c>
      <c r="AB5" s="3" t="s">
        <v>24</v>
      </c>
      <c r="AC5" s="2">
        <v>2420</v>
      </c>
      <c r="AD5" s="2">
        <v>10182</v>
      </c>
      <c r="AE5" s="2">
        <v>10182</v>
      </c>
      <c r="AF5">
        <f t="shared" si="0"/>
        <v>7762</v>
      </c>
    </row>
    <row r="6" spans="1:32" ht="15" customHeight="1">
      <c r="A6" s="3" t="s">
        <v>25</v>
      </c>
      <c r="B6" s="3" t="s">
        <v>23</v>
      </c>
      <c r="C6" s="2">
        <v>6</v>
      </c>
      <c r="D6" s="3" t="s">
        <v>24</v>
      </c>
      <c r="E6" s="2">
        <v>7610</v>
      </c>
      <c r="F6" s="2">
        <v>12588</v>
      </c>
      <c r="G6" s="2">
        <v>11813</v>
      </c>
      <c r="I6" s="3" t="s">
        <v>80</v>
      </c>
      <c r="J6" s="3" t="s">
        <v>81</v>
      </c>
      <c r="K6" s="2">
        <v>6</v>
      </c>
      <c r="L6" s="3" t="s">
        <v>21</v>
      </c>
      <c r="M6" s="2">
        <v>6965</v>
      </c>
      <c r="N6" s="2">
        <v>11113</v>
      </c>
      <c r="O6" s="2">
        <v>9908</v>
      </c>
      <c r="Q6" s="3" t="s">
        <v>57</v>
      </c>
      <c r="R6" s="3" t="s">
        <v>58</v>
      </c>
      <c r="S6" s="2">
        <v>6</v>
      </c>
      <c r="T6" s="3" t="s">
        <v>21</v>
      </c>
      <c r="U6" s="2">
        <v>10900</v>
      </c>
      <c r="V6" s="2">
        <v>8716</v>
      </c>
      <c r="W6" s="2">
        <v>8716</v>
      </c>
      <c r="Y6" s="3" t="s">
        <v>26</v>
      </c>
      <c r="Z6" s="3" t="s">
        <v>27</v>
      </c>
      <c r="AA6" s="2">
        <v>3</v>
      </c>
      <c r="AB6" s="3" t="s">
        <v>24</v>
      </c>
      <c r="AC6" s="2">
        <v>1285</v>
      </c>
      <c r="AD6" s="2">
        <v>8511</v>
      </c>
      <c r="AE6" s="2">
        <v>8511</v>
      </c>
      <c r="AF6">
        <f t="shared" si="0"/>
        <v>7226</v>
      </c>
    </row>
    <row r="7" spans="1:32" ht="15" customHeight="1">
      <c r="A7" s="3" t="s">
        <v>30</v>
      </c>
      <c r="B7" s="3" t="s">
        <v>31</v>
      </c>
      <c r="C7" s="2">
        <v>6</v>
      </c>
      <c r="D7" s="3" t="s">
        <v>24</v>
      </c>
      <c r="E7" s="2">
        <v>3285</v>
      </c>
      <c r="F7" s="2">
        <v>11139</v>
      </c>
      <c r="G7" s="2">
        <v>11139</v>
      </c>
      <c r="I7" s="3" t="s">
        <v>34</v>
      </c>
      <c r="J7" s="3" t="s">
        <v>35</v>
      </c>
      <c r="K7" s="2">
        <v>6</v>
      </c>
      <c r="L7" s="3" t="s">
        <v>24</v>
      </c>
      <c r="M7" s="2">
        <v>2605</v>
      </c>
      <c r="N7" s="2">
        <v>9127</v>
      </c>
      <c r="O7" s="2">
        <v>9127</v>
      </c>
      <c r="Q7" s="3" t="s">
        <v>40</v>
      </c>
      <c r="R7" s="3" t="s">
        <v>41</v>
      </c>
      <c r="S7" s="2">
        <v>5</v>
      </c>
      <c r="T7" s="3" t="s">
        <v>24</v>
      </c>
      <c r="U7" s="2">
        <v>10730</v>
      </c>
      <c r="V7" s="2">
        <v>14704</v>
      </c>
      <c r="W7" s="2">
        <v>13724</v>
      </c>
      <c r="Y7" s="3" t="s">
        <v>32</v>
      </c>
      <c r="Z7" s="3" t="s">
        <v>33</v>
      </c>
      <c r="AA7" s="2">
        <v>5</v>
      </c>
      <c r="AB7" s="3" t="s">
        <v>24</v>
      </c>
      <c r="AC7" s="2">
        <v>8200</v>
      </c>
      <c r="AD7" s="2">
        <v>14801</v>
      </c>
      <c r="AE7" s="2">
        <v>13846</v>
      </c>
      <c r="AF7">
        <f t="shared" si="0"/>
        <v>6601</v>
      </c>
    </row>
    <row r="8" spans="1:32" ht="15" customHeight="1">
      <c r="A8" s="3" t="s">
        <v>36</v>
      </c>
      <c r="B8" s="3" t="s">
        <v>37</v>
      </c>
      <c r="C8" s="2">
        <v>5</v>
      </c>
      <c r="D8" s="3" t="s">
        <v>24</v>
      </c>
      <c r="E8" s="2">
        <v>5330</v>
      </c>
      <c r="F8" s="2">
        <v>10887</v>
      </c>
      <c r="G8" s="2">
        <v>10772</v>
      </c>
      <c r="I8" s="3" t="s">
        <v>87</v>
      </c>
      <c r="J8" s="3" t="s">
        <v>58</v>
      </c>
      <c r="K8" s="2">
        <v>6</v>
      </c>
      <c r="L8" s="3" t="s">
        <v>21</v>
      </c>
      <c r="M8" s="2">
        <v>9795</v>
      </c>
      <c r="N8" s="2">
        <v>8716</v>
      </c>
      <c r="O8" s="2">
        <v>8716</v>
      </c>
      <c r="Q8" s="3" t="s">
        <v>74</v>
      </c>
      <c r="R8" s="3" t="s">
        <v>75</v>
      </c>
      <c r="S8" s="2">
        <v>5</v>
      </c>
      <c r="T8" s="3" t="s">
        <v>24</v>
      </c>
      <c r="U8" s="2">
        <v>10225</v>
      </c>
      <c r="V8" s="2">
        <v>9220</v>
      </c>
      <c r="W8" s="2">
        <v>7470</v>
      </c>
      <c r="Y8" s="3" t="s">
        <v>34</v>
      </c>
      <c r="Z8" s="3" t="s">
        <v>35</v>
      </c>
      <c r="AA8" s="2">
        <v>6</v>
      </c>
      <c r="AB8" s="3" t="s">
        <v>24</v>
      </c>
      <c r="AC8" s="2">
        <v>2605</v>
      </c>
      <c r="AD8" s="2">
        <v>9127</v>
      </c>
      <c r="AE8" s="2">
        <v>9127</v>
      </c>
      <c r="AF8">
        <f t="shared" si="0"/>
        <v>6522</v>
      </c>
    </row>
    <row r="9" spans="1:32" ht="15" customHeight="1">
      <c r="A9" s="3" t="s">
        <v>38</v>
      </c>
      <c r="B9" s="3" t="s">
        <v>39</v>
      </c>
      <c r="C9" s="2">
        <v>4</v>
      </c>
      <c r="D9" s="3" t="s">
        <v>24</v>
      </c>
      <c r="E9" s="2">
        <v>2420</v>
      </c>
      <c r="F9" s="2">
        <v>10182</v>
      </c>
      <c r="G9" s="2">
        <v>10182</v>
      </c>
      <c r="I9" s="3" t="s">
        <v>57</v>
      </c>
      <c r="J9" s="3" t="s">
        <v>58</v>
      </c>
      <c r="K9" s="2">
        <v>6</v>
      </c>
      <c r="L9" s="3" t="s">
        <v>21</v>
      </c>
      <c r="M9" s="2">
        <v>10900</v>
      </c>
      <c r="N9" s="2">
        <v>8716</v>
      </c>
      <c r="O9" s="2">
        <v>8716</v>
      </c>
      <c r="Q9" s="3" t="s">
        <v>54</v>
      </c>
      <c r="R9" s="3" t="s">
        <v>55</v>
      </c>
      <c r="S9" s="2">
        <v>4</v>
      </c>
      <c r="T9" s="3" t="s">
        <v>21</v>
      </c>
      <c r="U9" s="2">
        <v>10170</v>
      </c>
      <c r="V9" s="2">
        <v>7306</v>
      </c>
      <c r="W9" s="2">
        <v>7306</v>
      </c>
      <c r="Y9" s="3" t="s">
        <v>36</v>
      </c>
      <c r="Z9" s="3" t="s">
        <v>37</v>
      </c>
      <c r="AA9" s="2">
        <v>5</v>
      </c>
      <c r="AB9" s="3" t="s">
        <v>24</v>
      </c>
      <c r="AC9" s="2">
        <v>5330</v>
      </c>
      <c r="AD9" s="2">
        <v>10887</v>
      </c>
      <c r="AE9" s="2">
        <v>10772</v>
      </c>
      <c r="AF9">
        <f t="shared" si="0"/>
        <v>5557</v>
      </c>
    </row>
    <row r="10" spans="1:32" ht="15" customHeight="1">
      <c r="A10" s="3" t="s">
        <v>80</v>
      </c>
      <c r="B10" s="3" t="s">
        <v>81</v>
      </c>
      <c r="C10" s="2">
        <v>6</v>
      </c>
      <c r="D10" s="3" t="s">
        <v>21</v>
      </c>
      <c r="E10" s="2">
        <v>6965</v>
      </c>
      <c r="F10" s="2">
        <v>11113</v>
      </c>
      <c r="G10" s="2">
        <v>9908</v>
      </c>
      <c r="I10" s="3" t="s">
        <v>72</v>
      </c>
      <c r="J10" s="3" t="s">
        <v>73</v>
      </c>
      <c r="K10" s="2">
        <v>6</v>
      </c>
      <c r="L10" s="3" t="s">
        <v>24</v>
      </c>
      <c r="M10" s="2">
        <v>8350</v>
      </c>
      <c r="N10" s="2">
        <v>10114</v>
      </c>
      <c r="O10" s="2">
        <v>8511</v>
      </c>
      <c r="Q10" s="3" t="s">
        <v>100</v>
      </c>
      <c r="R10" s="3" t="s">
        <v>53</v>
      </c>
      <c r="S10" s="2">
        <v>4</v>
      </c>
      <c r="T10" s="3" t="s">
        <v>21</v>
      </c>
      <c r="U10" s="2">
        <v>10110</v>
      </c>
      <c r="V10" s="2">
        <v>7206</v>
      </c>
      <c r="W10" s="2">
        <v>5428</v>
      </c>
      <c r="Y10" s="3" t="s">
        <v>28</v>
      </c>
      <c r="Z10" s="3" t="s">
        <v>29</v>
      </c>
      <c r="AA10" s="2">
        <v>6</v>
      </c>
      <c r="AB10" s="3" t="s">
        <v>24</v>
      </c>
      <c r="AC10" s="2">
        <v>1155</v>
      </c>
      <c r="AD10" s="2">
        <v>6609</v>
      </c>
      <c r="AE10" s="2">
        <v>6609</v>
      </c>
      <c r="AF10">
        <f t="shared" si="0"/>
        <v>5454</v>
      </c>
    </row>
    <row r="11" spans="1:32" ht="15" customHeight="1">
      <c r="A11" s="3" t="s">
        <v>34</v>
      </c>
      <c r="B11" s="3" t="s">
        <v>35</v>
      </c>
      <c r="C11" s="2">
        <v>6</v>
      </c>
      <c r="D11" s="3" t="s">
        <v>24</v>
      </c>
      <c r="E11" s="2">
        <v>2605</v>
      </c>
      <c r="F11" s="2">
        <v>9127</v>
      </c>
      <c r="G11" s="2">
        <v>9127</v>
      </c>
      <c r="I11" s="3" t="s">
        <v>65</v>
      </c>
      <c r="J11" s="3" t="s">
        <v>66</v>
      </c>
      <c r="K11" s="2">
        <v>6</v>
      </c>
      <c r="L11" s="3" t="s">
        <v>24</v>
      </c>
      <c r="M11" s="2">
        <v>9800</v>
      </c>
      <c r="N11" s="2">
        <v>8245</v>
      </c>
      <c r="O11" s="2">
        <v>8245</v>
      </c>
      <c r="Q11" s="3" t="s">
        <v>76</v>
      </c>
      <c r="R11" s="3" t="s">
        <v>77</v>
      </c>
      <c r="S11" s="2">
        <v>5</v>
      </c>
      <c r="T11" s="3" t="s">
        <v>21</v>
      </c>
      <c r="U11" s="2">
        <v>10020</v>
      </c>
      <c r="V11" s="2">
        <v>8656</v>
      </c>
      <c r="W11" s="2">
        <v>8656</v>
      </c>
      <c r="Y11" s="3" t="s">
        <v>25</v>
      </c>
      <c r="Z11" s="3" t="s">
        <v>23</v>
      </c>
      <c r="AA11" s="2">
        <v>6</v>
      </c>
      <c r="AB11" s="3" t="s">
        <v>24</v>
      </c>
      <c r="AC11" s="2">
        <v>7610</v>
      </c>
      <c r="AD11" s="2">
        <v>12588</v>
      </c>
      <c r="AE11" s="2">
        <v>11813</v>
      </c>
      <c r="AF11">
        <f t="shared" si="0"/>
        <v>4978</v>
      </c>
    </row>
    <row r="12" spans="1:32" ht="15" customHeight="1">
      <c r="A12" s="3" t="s">
        <v>87</v>
      </c>
      <c r="B12" s="3" t="s">
        <v>58</v>
      </c>
      <c r="C12" s="2">
        <v>6</v>
      </c>
      <c r="D12" s="3" t="s">
        <v>21</v>
      </c>
      <c r="E12" s="2">
        <v>9795</v>
      </c>
      <c r="F12" s="2">
        <v>8716</v>
      </c>
      <c r="G12" s="2">
        <v>8716</v>
      </c>
      <c r="I12" s="3" t="s">
        <v>42</v>
      </c>
      <c r="J12" s="3" t="s">
        <v>43</v>
      </c>
      <c r="K12" s="2">
        <v>6</v>
      </c>
      <c r="L12" s="3" t="s">
        <v>21</v>
      </c>
      <c r="M12" s="2">
        <v>11735</v>
      </c>
      <c r="N12" s="2">
        <v>8369</v>
      </c>
      <c r="O12" s="2">
        <v>7889</v>
      </c>
      <c r="Q12" s="3" t="s">
        <v>65</v>
      </c>
      <c r="R12" s="3" t="s">
        <v>66</v>
      </c>
      <c r="S12" s="2">
        <v>6</v>
      </c>
      <c r="T12" s="3" t="s">
        <v>24</v>
      </c>
      <c r="U12" s="2">
        <v>9800</v>
      </c>
      <c r="V12" s="2">
        <v>8245</v>
      </c>
      <c r="W12" s="2">
        <v>8245</v>
      </c>
      <c r="Y12" s="3" t="s">
        <v>61</v>
      </c>
      <c r="Z12" s="3" t="s">
        <v>62</v>
      </c>
      <c r="AA12" s="2">
        <v>6</v>
      </c>
      <c r="AB12" s="3" t="s">
        <v>24</v>
      </c>
      <c r="AC12" s="2">
        <v>2975</v>
      </c>
      <c r="AD12" s="2">
        <v>7165</v>
      </c>
      <c r="AE12" s="2">
        <v>7165</v>
      </c>
      <c r="AF12">
        <f t="shared" si="0"/>
        <v>4190</v>
      </c>
    </row>
    <row r="13" spans="1:32" ht="15" customHeight="1">
      <c r="A13" s="3" t="s">
        <v>57</v>
      </c>
      <c r="B13" s="3" t="s">
        <v>58</v>
      </c>
      <c r="C13" s="2">
        <v>6</v>
      </c>
      <c r="D13" s="3" t="s">
        <v>21</v>
      </c>
      <c r="E13" s="2">
        <v>10900</v>
      </c>
      <c r="F13" s="2">
        <v>8716</v>
      </c>
      <c r="G13" s="2">
        <v>8716</v>
      </c>
      <c r="I13" s="3" t="s">
        <v>88</v>
      </c>
      <c r="J13" s="3" t="s">
        <v>58</v>
      </c>
      <c r="K13" s="2">
        <v>6</v>
      </c>
      <c r="L13" s="3" t="s">
        <v>21</v>
      </c>
      <c r="M13" s="2">
        <v>5610</v>
      </c>
      <c r="N13" s="2">
        <v>7563</v>
      </c>
      <c r="O13" s="2">
        <v>7448</v>
      </c>
      <c r="Q13" s="3" t="s">
        <v>87</v>
      </c>
      <c r="R13" s="3" t="s">
        <v>58</v>
      </c>
      <c r="S13" s="2">
        <v>6</v>
      </c>
      <c r="T13" s="3" t="s">
        <v>21</v>
      </c>
      <c r="U13" s="2">
        <v>9795</v>
      </c>
      <c r="V13" s="2">
        <v>8716</v>
      </c>
      <c r="W13" s="2">
        <v>8716</v>
      </c>
      <c r="Y13" s="3" t="s">
        <v>80</v>
      </c>
      <c r="Z13" s="3" t="s">
        <v>81</v>
      </c>
      <c r="AA13" s="2">
        <v>6</v>
      </c>
      <c r="AB13" s="3" t="s">
        <v>21</v>
      </c>
      <c r="AC13" s="2">
        <v>6965</v>
      </c>
      <c r="AD13" s="2">
        <v>11113</v>
      </c>
      <c r="AE13" s="2">
        <v>9908</v>
      </c>
      <c r="AF13">
        <f t="shared" si="0"/>
        <v>4148</v>
      </c>
    </row>
    <row r="14" spans="1:32" ht="15" customHeight="1">
      <c r="A14" s="3" t="s">
        <v>76</v>
      </c>
      <c r="B14" s="3" t="s">
        <v>77</v>
      </c>
      <c r="C14" s="2">
        <v>5</v>
      </c>
      <c r="D14" s="3" t="s">
        <v>21</v>
      </c>
      <c r="E14" s="2">
        <v>10020</v>
      </c>
      <c r="F14" s="2">
        <v>8656</v>
      </c>
      <c r="G14" s="2">
        <v>8656</v>
      </c>
      <c r="I14" s="3" t="s">
        <v>82</v>
      </c>
      <c r="J14" s="3" t="s">
        <v>58</v>
      </c>
      <c r="K14" s="2">
        <v>6</v>
      </c>
      <c r="L14" s="3" t="s">
        <v>21</v>
      </c>
      <c r="M14" s="2">
        <v>6905</v>
      </c>
      <c r="N14" s="2">
        <v>7255</v>
      </c>
      <c r="O14" s="2">
        <v>7255</v>
      </c>
      <c r="Q14" s="3" t="s">
        <v>67</v>
      </c>
      <c r="R14" s="3" t="s">
        <v>68</v>
      </c>
      <c r="S14" s="2">
        <v>4</v>
      </c>
      <c r="T14" s="3" t="s">
        <v>24</v>
      </c>
      <c r="U14" s="2">
        <v>9220</v>
      </c>
      <c r="V14" s="2">
        <v>7608</v>
      </c>
      <c r="W14" s="2">
        <v>6286</v>
      </c>
      <c r="Y14" s="3" t="s">
        <v>40</v>
      </c>
      <c r="Z14" s="3" t="s">
        <v>41</v>
      </c>
      <c r="AA14" s="2">
        <v>5</v>
      </c>
      <c r="AB14" s="3" t="s">
        <v>24</v>
      </c>
      <c r="AC14" s="2">
        <v>10730</v>
      </c>
      <c r="AD14" s="2">
        <v>14704</v>
      </c>
      <c r="AE14" s="2">
        <v>13724</v>
      </c>
      <c r="AF14">
        <f t="shared" si="0"/>
        <v>3974</v>
      </c>
    </row>
    <row r="15" spans="1:32" ht="15" customHeight="1">
      <c r="A15" s="3" t="s">
        <v>72</v>
      </c>
      <c r="B15" s="3" t="s">
        <v>73</v>
      </c>
      <c r="C15" s="2">
        <v>6</v>
      </c>
      <c r="D15" s="3" t="s">
        <v>24</v>
      </c>
      <c r="E15" s="2">
        <v>8350</v>
      </c>
      <c r="F15" s="2">
        <v>10114</v>
      </c>
      <c r="G15" s="2">
        <v>8511</v>
      </c>
      <c r="I15" s="3" t="s">
        <v>61</v>
      </c>
      <c r="J15" s="3" t="s">
        <v>62</v>
      </c>
      <c r="K15" s="2">
        <v>6</v>
      </c>
      <c r="L15" s="3" t="s">
        <v>24</v>
      </c>
      <c r="M15" s="2">
        <v>2975</v>
      </c>
      <c r="N15" s="2">
        <v>7165</v>
      </c>
      <c r="O15" s="2">
        <v>7165</v>
      </c>
      <c r="Q15" s="3" t="s">
        <v>69</v>
      </c>
      <c r="R15" s="3" t="s">
        <v>70</v>
      </c>
      <c r="S15" s="2">
        <v>4</v>
      </c>
      <c r="T15" s="3" t="s">
        <v>24</v>
      </c>
      <c r="U15" s="2">
        <v>9165</v>
      </c>
      <c r="V15" s="2">
        <v>5789</v>
      </c>
      <c r="W15" s="2">
        <v>5789</v>
      </c>
      <c r="Y15" s="3" t="s">
        <v>46</v>
      </c>
      <c r="Z15" s="3" t="s">
        <v>47</v>
      </c>
      <c r="AA15" s="2">
        <v>3</v>
      </c>
      <c r="AB15" s="3" t="s">
        <v>21</v>
      </c>
      <c r="AC15" s="2">
        <v>1610</v>
      </c>
      <c r="AD15" s="2">
        <v>5488</v>
      </c>
      <c r="AE15" s="2">
        <v>5488</v>
      </c>
      <c r="AF15">
        <f t="shared" si="0"/>
        <v>3878</v>
      </c>
    </row>
    <row r="16" spans="1:32" ht="15" customHeight="1">
      <c r="A16" s="3" t="s">
        <v>26</v>
      </c>
      <c r="B16" s="3" t="s">
        <v>27</v>
      </c>
      <c r="C16" s="2">
        <v>3</v>
      </c>
      <c r="D16" s="3" t="s">
        <v>24</v>
      </c>
      <c r="E16" s="2">
        <v>1285</v>
      </c>
      <c r="F16" s="2">
        <v>8511</v>
      </c>
      <c r="G16" s="2">
        <v>8511</v>
      </c>
      <c r="I16" s="3" t="s">
        <v>28</v>
      </c>
      <c r="J16" s="3" t="s">
        <v>29</v>
      </c>
      <c r="K16" s="2">
        <v>6</v>
      </c>
      <c r="L16" s="3" t="s">
        <v>24</v>
      </c>
      <c r="M16" s="2">
        <v>1155</v>
      </c>
      <c r="N16" s="2">
        <v>6609</v>
      </c>
      <c r="O16" s="2">
        <v>6609</v>
      </c>
      <c r="Q16" s="3" t="s">
        <v>19</v>
      </c>
      <c r="R16" s="3" t="s">
        <v>20</v>
      </c>
      <c r="S16" s="2">
        <v>5</v>
      </c>
      <c r="T16" s="3" t="s">
        <v>21</v>
      </c>
      <c r="U16" s="2">
        <v>8935</v>
      </c>
      <c r="V16" s="2">
        <v>6559</v>
      </c>
      <c r="W16" s="2">
        <v>6559</v>
      </c>
      <c r="Y16" s="3" t="s">
        <v>63</v>
      </c>
      <c r="Z16" s="3" t="s">
        <v>64</v>
      </c>
      <c r="AA16" s="2">
        <v>3</v>
      </c>
      <c r="AB16" s="3" t="s">
        <v>24</v>
      </c>
      <c r="AC16" s="2">
        <v>1865</v>
      </c>
      <c r="AD16" s="2">
        <v>4322</v>
      </c>
      <c r="AE16" s="2">
        <v>4322</v>
      </c>
      <c r="AF16">
        <f t="shared" si="0"/>
        <v>2457</v>
      </c>
    </row>
    <row r="17" spans="1:32" ht="15" customHeight="1">
      <c r="A17" s="3" t="s">
        <v>65</v>
      </c>
      <c r="B17" s="3" t="s">
        <v>66</v>
      </c>
      <c r="C17" s="2">
        <v>6</v>
      </c>
      <c r="D17" s="3" t="s">
        <v>24</v>
      </c>
      <c r="E17" s="2">
        <v>9800</v>
      </c>
      <c r="F17" s="2">
        <v>8245</v>
      </c>
      <c r="G17" s="2">
        <v>8245</v>
      </c>
      <c r="I17" s="3" t="s">
        <v>84</v>
      </c>
      <c r="J17" s="3" t="s">
        <v>85</v>
      </c>
      <c r="K17" s="2">
        <v>6</v>
      </c>
      <c r="L17" s="3" t="s">
        <v>21</v>
      </c>
      <c r="M17" s="2">
        <v>3645</v>
      </c>
      <c r="N17" s="2">
        <v>5952</v>
      </c>
      <c r="O17" s="2">
        <v>5952</v>
      </c>
      <c r="Q17" s="3" t="s">
        <v>22</v>
      </c>
      <c r="R17" s="3" t="s">
        <v>23</v>
      </c>
      <c r="S17" s="2">
        <v>6</v>
      </c>
      <c r="T17" s="3" t="s">
        <v>24</v>
      </c>
      <c r="U17" s="2">
        <v>8915</v>
      </c>
      <c r="V17" s="2">
        <v>18333</v>
      </c>
      <c r="W17" s="2">
        <v>16453</v>
      </c>
      <c r="Y17" s="3" t="s">
        <v>83</v>
      </c>
      <c r="Z17" s="3" t="s">
        <v>77</v>
      </c>
      <c r="AA17" s="2">
        <v>5</v>
      </c>
      <c r="AB17" s="3" t="s">
        <v>21</v>
      </c>
      <c r="AC17" s="2">
        <v>4995</v>
      </c>
      <c r="AD17" s="2">
        <v>7303</v>
      </c>
      <c r="AE17" s="2">
        <v>6758</v>
      </c>
      <c r="AF17">
        <f t="shared" si="0"/>
        <v>2308</v>
      </c>
    </row>
    <row r="18" spans="1:32" ht="15" customHeight="1">
      <c r="A18" s="3" t="s">
        <v>42</v>
      </c>
      <c r="B18" s="3" t="s">
        <v>43</v>
      </c>
      <c r="C18" s="2">
        <v>6</v>
      </c>
      <c r="D18" s="3" t="s">
        <v>21</v>
      </c>
      <c r="E18" s="2">
        <v>11735</v>
      </c>
      <c r="F18" s="2">
        <v>8369</v>
      </c>
      <c r="G18" s="2">
        <v>7889</v>
      </c>
      <c r="I18" s="3" t="s">
        <v>91</v>
      </c>
      <c r="J18" s="3" t="s">
        <v>92</v>
      </c>
      <c r="K18" s="2">
        <v>6</v>
      </c>
      <c r="L18" s="3" t="s">
        <v>21</v>
      </c>
      <c r="M18" s="2">
        <v>6670</v>
      </c>
      <c r="N18" s="2">
        <v>2926</v>
      </c>
      <c r="O18" s="2">
        <v>2926</v>
      </c>
      <c r="Q18" s="3" t="s">
        <v>78</v>
      </c>
      <c r="R18" s="3" t="s">
        <v>79</v>
      </c>
      <c r="S18" s="2">
        <v>4</v>
      </c>
      <c r="T18" s="3" t="s">
        <v>21</v>
      </c>
      <c r="U18" s="2">
        <v>8830</v>
      </c>
      <c r="V18" s="2">
        <v>4739</v>
      </c>
      <c r="W18" s="2">
        <v>4739</v>
      </c>
      <c r="Y18" s="3" t="s">
        <v>84</v>
      </c>
      <c r="Z18" s="3" t="s">
        <v>85</v>
      </c>
      <c r="AA18" s="2">
        <v>6</v>
      </c>
      <c r="AB18" s="3" t="s">
        <v>21</v>
      </c>
      <c r="AC18" s="2">
        <v>3645</v>
      </c>
      <c r="AD18" s="2">
        <v>5952</v>
      </c>
      <c r="AE18" s="2">
        <v>5952</v>
      </c>
      <c r="AF18">
        <f t="shared" si="0"/>
        <v>2307</v>
      </c>
    </row>
    <row r="19" spans="1:32" ht="15" customHeight="1">
      <c r="A19" s="3" t="s">
        <v>74</v>
      </c>
      <c r="B19" s="3" t="s">
        <v>75</v>
      </c>
      <c r="C19" s="2">
        <v>5</v>
      </c>
      <c r="D19" s="3" t="s">
        <v>24</v>
      </c>
      <c r="E19" s="2">
        <v>10225</v>
      </c>
      <c r="F19" s="2">
        <v>9220</v>
      </c>
      <c r="G19" s="2">
        <v>7470</v>
      </c>
      <c r="I19" s="3"/>
      <c r="J19" s="3"/>
      <c r="K19" s="2"/>
      <c r="L19" s="3"/>
      <c r="M19" s="2"/>
      <c r="N19" s="2"/>
      <c r="O19" s="2"/>
      <c r="Q19" s="3" t="s">
        <v>72</v>
      </c>
      <c r="R19" s="3" t="s">
        <v>73</v>
      </c>
      <c r="S19" s="2">
        <v>6</v>
      </c>
      <c r="T19" s="3" t="s">
        <v>24</v>
      </c>
      <c r="U19" s="2">
        <v>8350</v>
      </c>
      <c r="V19" s="2">
        <v>10114</v>
      </c>
      <c r="W19" s="2">
        <v>8511</v>
      </c>
      <c r="Y19" s="3" t="s">
        <v>88</v>
      </c>
      <c r="Z19" s="3" t="s">
        <v>58</v>
      </c>
      <c r="AA19" s="2">
        <v>6</v>
      </c>
      <c r="AB19" s="3" t="s">
        <v>21</v>
      </c>
      <c r="AC19" s="2">
        <v>5610</v>
      </c>
      <c r="AD19" s="2">
        <v>7563</v>
      </c>
      <c r="AE19" s="2">
        <v>7448</v>
      </c>
      <c r="AF19">
        <f t="shared" si="0"/>
        <v>1953</v>
      </c>
    </row>
    <row r="20" spans="1:32" ht="15" customHeight="1">
      <c r="A20" s="3" t="s">
        <v>88</v>
      </c>
      <c r="B20" s="3" t="s">
        <v>58</v>
      </c>
      <c r="C20" s="2">
        <v>6</v>
      </c>
      <c r="D20" s="3" t="s">
        <v>21</v>
      </c>
      <c r="E20" s="2">
        <v>5610</v>
      </c>
      <c r="F20" s="2">
        <v>7563</v>
      </c>
      <c r="G20" s="2">
        <v>7448</v>
      </c>
      <c r="I20" s="3" t="s">
        <v>32</v>
      </c>
      <c r="J20" s="3" t="s">
        <v>33</v>
      </c>
      <c r="K20" s="2">
        <v>5</v>
      </c>
      <c r="L20" s="3" t="s">
        <v>24</v>
      </c>
      <c r="M20" s="2">
        <v>8200</v>
      </c>
      <c r="N20" s="2">
        <v>14801</v>
      </c>
      <c r="O20" s="2">
        <v>13846</v>
      </c>
      <c r="Q20" s="3" t="s">
        <v>32</v>
      </c>
      <c r="R20" s="3" t="s">
        <v>33</v>
      </c>
      <c r="S20" s="2">
        <v>5</v>
      </c>
      <c r="T20" s="3" t="s">
        <v>24</v>
      </c>
      <c r="U20" s="2">
        <v>8200</v>
      </c>
      <c r="V20" s="2">
        <v>14801</v>
      </c>
      <c r="W20" s="2">
        <v>13846</v>
      </c>
      <c r="Y20" s="3" t="s">
        <v>48</v>
      </c>
      <c r="Z20" s="3" t="s">
        <v>49</v>
      </c>
      <c r="AA20" s="2">
        <v>4</v>
      </c>
      <c r="AB20" s="3" t="s">
        <v>21</v>
      </c>
      <c r="AC20" s="2">
        <v>3745</v>
      </c>
      <c r="AD20" s="2">
        <v>5692</v>
      </c>
      <c r="AE20" s="2">
        <v>5692</v>
      </c>
      <c r="AF20">
        <f t="shared" si="0"/>
        <v>1947</v>
      </c>
    </row>
    <row r="21" spans="1:32" ht="15" customHeight="1">
      <c r="A21" s="3" t="s">
        <v>54</v>
      </c>
      <c r="B21" s="3" t="s">
        <v>55</v>
      </c>
      <c r="C21" s="2">
        <v>4</v>
      </c>
      <c r="D21" s="3" t="s">
        <v>21</v>
      </c>
      <c r="E21" s="2">
        <v>10170</v>
      </c>
      <c r="F21" s="2">
        <v>7306</v>
      </c>
      <c r="G21" s="2">
        <v>7306</v>
      </c>
      <c r="I21" s="3" t="s">
        <v>40</v>
      </c>
      <c r="J21" s="3" t="s">
        <v>41</v>
      </c>
      <c r="K21" s="2">
        <v>5</v>
      </c>
      <c r="L21" s="3" t="s">
        <v>24</v>
      </c>
      <c r="M21" s="2">
        <v>10730</v>
      </c>
      <c r="N21" s="2">
        <v>14704</v>
      </c>
      <c r="O21" s="2">
        <v>13724</v>
      </c>
      <c r="Q21" s="3" t="s">
        <v>71</v>
      </c>
      <c r="R21" s="3" t="s">
        <v>68</v>
      </c>
      <c r="S21" s="2">
        <v>4</v>
      </c>
      <c r="T21" s="3" t="s">
        <v>24</v>
      </c>
      <c r="U21" s="2">
        <v>7790</v>
      </c>
      <c r="V21" s="2">
        <v>7150</v>
      </c>
      <c r="W21" s="2">
        <v>5732</v>
      </c>
      <c r="Y21" s="3" t="s">
        <v>72</v>
      </c>
      <c r="Z21" s="3" t="s">
        <v>73</v>
      </c>
      <c r="AA21" s="2">
        <v>6</v>
      </c>
      <c r="AB21" s="3" t="s">
        <v>24</v>
      </c>
      <c r="AC21" s="2">
        <v>8350</v>
      </c>
      <c r="AD21" s="2">
        <v>10114</v>
      </c>
      <c r="AE21" s="2">
        <v>8511</v>
      </c>
      <c r="AF21">
        <f t="shared" si="0"/>
        <v>1764</v>
      </c>
    </row>
    <row r="22" spans="1:32" ht="15" customHeight="1">
      <c r="A22" s="3" t="s">
        <v>82</v>
      </c>
      <c r="B22" s="3" t="s">
        <v>58</v>
      </c>
      <c r="C22" s="2">
        <v>6</v>
      </c>
      <c r="D22" s="3" t="s">
        <v>21</v>
      </c>
      <c r="E22" s="2">
        <v>6905</v>
      </c>
      <c r="F22" s="2">
        <v>7255</v>
      </c>
      <c r="G22" s="2">
        <v>7255</v>
      </c>
      <c r="I22" s="3" t="s">
        <v>36</v>
      </c>
      <c r="J22" s="3" t="s">
        <v>37</v>
      </c>
      <c r="K22" s="2">
        <v>5</v>
      </c>
      <c r="L22" s="3" t="s">
        <v>24</v>
      </c>
      <c r="M22" s="2">
        <v>5330</v>
      </c>
      <c r="N22" s="2">
        <v>10887</v>
      </c>
      <c r="O22" s="2">
        <v>10772</v>
      </c>
      <c r="Q22" s="3" t="s">
        <v>25</v>
      </c>
      <c r="R22" s="3" t="s">
        <v>23</v>
      </c>
      <c r="S22" s="2">
        <v>6</v>
      </c>
      <c r="T22" s="3" t="s">
        <v>24</v>
      </c>
      <c r="U22" s="2">
        <v>7610</v>
      </c>
      <c r="V22" s="2">
        <v>12588</v>
      </c>
      <c r="W22" s="2">
        <v>11813</v>
      </c>
      <c r="Y22" s="3" t="s">
        <v>59</v>
      </c>
      <c r="Z22" s="3" t="s">
        <v>60</v>
      </c>
      <c r="AA22" s="2">
        <v>5</v>
      </c>
      <c r="AB22" s="3" t="s">
        <v>24</v>
      </c>
      <c r="AC22" s="2">
        <v>7105</v>
      </c>
      <c r="AD22" s="2">
        <v>8451</v>
      </c>
      <c r="AE22" s="2">
        <v>6976</v>
      </c>
      <c r="AF22">
        <f t="shared" si="0"/>
        <v>1346</v>
      </c>
    </row>
    <row r="23" spans="1:32" ht="15" customHeight="1">
      <c r="A23" s="3" t="s">
        <v>61</v>
      </c>
      <c r="B23" s="3" t="s">
        <v>62</v>
      </c>
      <c r="C23" s="2">
        <v>6</v>
      </c>
      <c r="D23" s="3" t="s">
        <v>24</v>
      </c>
      <c r="E23" s="2">
        <v>2975</v>
      </c>
      <c r="F23" s="2">
        <v>7165</v>
      </c>
      <c r="G23" s="2">
        <v>7165</v>
      </c>
      <c r="I23" s="3" t="s">
        <v>76</v>
      </c>
      <c r="J23" s="3" t="s">
        <v>77</v>
      </c>
      <c r="K23" s="2">
        <v>5</v>
      </c>
      <c r="L23" s="3" t="s">
        <v>21</v>
      </c>
      <c r="M23" s="2">
        <v>10020</v>
      </c>
      <c r="N23" s="2">
        <v>8656</v>
      </c>
      <c r="O23" s="2">
        <v>8656</v>
      </c>
      <c r="Q23" s="3" t="s">
        <v>59</v>
      </c>
      <c r="R23" s="3" t="s">
        <v>60</v>
      </c>
      <c r="S23" s="2">
        <v>5</v>
      </c>
      <c r="T23" s="3" t="s">
        <v>24</v>
      </c>
      <c r="U23" s="2">
        <v>7105</v>
      </c>
      <c r="V23" s="2">
        <v>8451</v>
      </c>
      <c r="W23" s="2">
        <v>6976</v>
      </c>
      <c r="Y23" s="3" t="s">
        <v>89</v>
      </c>
      <c r="Z23" s="3" t="s">
        <v>90</v>
      </c>
      <c r="AA23" s="2">
        <v>5</v>
      </c>
      <c r="AB23" s="3" t="s">
        <v>24</v>
      </c>
      <c r="AC23" s="2">
        <v>4840</v>
      </c>
      <c r="AD23" s="2">
        <v>6026</v>
      </c>
      <c r="AE23" s="2">
        <v>6026</v>
      </c>
      <c r="AF23">
        <f t="shared" si="0"/>
        <v>1186</v>
      </c>
    </row>
    <row r="24" spans="1:32" ht="15" customHeight="1">
      <c r="A24" s="3" t="s">
        <v>59</v>
      </c>
      <c r="B24" s="3" t="s">
        <v>60</v>
      </c>
      <c r="C24" s="2">
        <v>5</v>
      </c>
      <c r="D24" s="3" t="s">
        <v>24</v>
      </c>
      <c r="E24" s="2">
        <v>7105</v>
      </c>
      <c r="F24" s="2">
        <v>8451</v>
      </c>
      <c r="G24" s="2">
        <v>6976</v>
      </c>
      <c r="I24" s="3" t="s">
        <v>74</v>
      </c>
      <c r="J24" s="3" t="s">
        <v>75</v>
      </c>
      <c r="K24" s="2">
        <v>5</v>
      </c>
      <c r="L24" s="3" t="s">
        <v>24</v>
      </c>
      <c r="M24" s="2">
        <v>10225</v>
      </c>
      <c r="N24" s="2">
        <v>9220</v>
      </c>
      <c r="O24" s="2">
        <v>7470</v>
      </c>
      <c r="Q24" s="3" t="s">
        <v>44</v>
      </c>
      <c r="R24" s="3" t="s">
        <v>45</v>
      </c>
      <c r="S24" s="2">
        <v>5</v>
      </c>
      <c r="T24" s="3" t="s">
        <v>21</v>
      </c>
      <c r="U24" s="2">
        <v>6980</v>
      </c>
      <c r="V24" s="2">
        <v>2454</v>
      </c>
      <c r="W24" s="2">
        <v>2454</v>
      </c>
      <c r="Y24" s="3" t="s">
        <v>98</v>
      </c>
      <c r="Z24" s="3" t="s">
        <v>99</v>
      </c>
      <c r="AA24" s="2">
        <v>3</v>
      </c>
      <c r="AB24" s="3" t="s">
        <v>24</v>
      </c>
      <c r="AC24" s="2">
        <v>500</v>
      </c>
      <c r="AD24" s="2">
        <v>1469</v>
      </c>
      <c r="AE24" s="2">
        <v>1469</v>
      </c>
      <c r="AF24">
        <f t="shared" si="0"/>
        <v>969</v>
      </c>
    </row>
    <row r="25" spans="1:32" ht="15" customHeight="1">
      <c r="A25" s="3" t="s">
        <v>86</v>
      </c>
      <c r="B25" s="3" t="s">
        <v>77</v>
      </c>
      <c r="C25" s="2">
        <v>5</v>
      </c>
      <c r="D25" s="3" t="s">
        <v>21</v>
      </c>
      <c r="E25" s="2">
        <v>6370</v>
      </c>
      <c r="F25" s="2">
        <v>6767</v>
      </c>
      <c r="G25" s="2">
        <v>6767</v>
      </c>
      <c r="I25" s="3" t="s">
        <v>59</v>
      </c>
      <c r="J25" s="3" t="s">
        <v>60</v>
      </c>
      <c r="K25" s="2">
        <v>5</v>
      </c>
      <c r="L25" s="3" t="s">
        <v>24</v>
      </c>
      <c r="M25" s="2">
        <v>7105</v>
      </c>
      <c r="N25" s="2">
        <v>8451</v>
      </c>
      <c r="O25" s="2">
        <v>6976</v>
      </c>
      <c r="Q25" s="3" t="s">
        <v>80</v>
      </c>
      <c r="R25" s="3" t="s">
        <v>81</v>
      </c>
      <c r="S25" s="2">
        <v>6</v>
      </c>
      <c r="T25" s="3" t="s">
        <v>21</v>
      </c>
      <c r="U25" s="2">
        <v>6965</v>
      </c>
      <c r="V25" s="2">
        <v>11113</v>
      </c>
      <c r="W25" s="2">
        <v>9908</v>
      </c>
      <c r="Y25" s="3" t="s">
        <v>32</v>
      </c>
      <c r="Z25" s="3" t="s">
        <v>114</v>
      </c>
      <c r="AA25" s="2">
        <v>3</v>
      </c>
      <c r="AB25" s="3" t="s">
        <v>112</v>
      </c>
      <c r="AC25" s="2">
        <v>255</v>
      </c>
      <c r="AD25" s="2">
        <v>1099</v>
      </c>
      <c r="AE25" s="2">
        <v>484</v>
      </c>
      <c r="AF25">
        <f t="shared" si="0"/>
        <v>844</v>
      </c>
    </row>
    <row r="26" spans="1:32" ht="15" customHeight="1">
      <c r="A26" s="3" t="s">
        <v>83</v>
      </c>
      <c r="B26" s="3" t="s">
        <v>77</v>
      </c>
      <c r="C26" s="2">
        <v>5</v>
      </c>
      <c r="D26" s="3" t="s">
        <v>21</v>
      </c>
      <c r="E26" s="2">
        <v>4995</v>
      </c>
      <c r="F26" s="2">
        <v>7303</v>
      </c>
      <c r="G26" s="2">
        <v>6758</v>
      </c>
      <c r="I26" s="3" t="s">
        <v>86</v>
      </c>
      <c r="J26" s="3" t="s">
        <v>77</v>
      </c>
      <c r="K26" s="2">
        <v>5</v>
      </c>
      <c r="L26" s="3" t="s">
        <v>21</v>
      </c>
      <c r="M26" s="2">
        <v>6370</v>
      </c>
      <c r="N26" s="2">
        <v>6767</v>
      </c>
      <c r="O26" s="2">
        <v>6767</v>
      </c>
      <c r="Q26" s="3" t="s">
        <v>82</v>
      </c>
      <c r="R26" s="3" t="s">
        <v>58</v>
      </c>
      <c r="S26" s="2">
        <v>6</v>
      </c>
      <c r="T26" s="3" t="s">
        <v>21</v>
      </c>
      <c r="U26" s="2">
        <v>6905</v>
      </c>
      <c r="V26" s="2">
        <v>7255</v>
      </c>
      <c r="W26" s="2">
        <v>7255</v>
      </c>
      <c r="Y26" s="3" t="s">
        <v>93</v>
      </c>
      <c r="Z26" s="3" t="s">
        <v>94</v>
      </c>
      <c r="AA26" s="2">
        <v>4</v>
      </c>
      <c r="AB26" s="3" t="s">
        <v>24</v>
      </c>
      <c r="AC26" s="2">
        <v>5660</v>
      </c>
      <c r="AD26" s="2">
        <v>6292</v>
      </c>
      <c r="AE26" s="2">
        <v>6292</v>
      </c>
      <c r="AF26">
        <f t="shared" si="0"/>
        <v>632</v>
      </c>
    </row>
    <row r="27" spans="1:32" ht="15" customHeight="1">
      <c r="A27" s="3" t="s">
        <v>28</v>
      </c>
      <c r="B27" s="3" t="s">
        <v>29</v>
      </c>
      <c r="C27" s="2">
        <v>6</v>
      </c>
      <c r="D27" s="3" t="s">
        <v>24</v>
      </c>
      <c r="E27" s="2">
        <v>1155</v>
      </c>
      <c r="F27" s="2">
        <v>6609</v>
      </c>
      <c r="G27" s="2">
        <v>6609</v>
      </c>
      <c r="I27" s="3" t="s">
        <v>83</v>
      </c>
      <c r="J27" s="3" t="s">
        <v>77</v>
      </c>
      <c r="K27" s="2">
        <v>5</v>
      </c>
      <c r="L27" s="3" t="s">
        <v>21</v>
      </c>
      <c r="M27" s="2">
        <v>4995</v>
      </c>
      <c r="N27" s="2">
        <v>7303</v>
      </c>
      <c r="O27" s="2">
        <v>6758</v>
      </c>
      <c r="Q27" s="3" t="s">
        <v>91</v>
      </c>
      <c r="R27" s="3" t="s">
        <v>92</v>
      </c>
      <c r="S27" s="2">
        <v>6</v>
      </c>
      <c r="T27" s="3" t="s">
        <v>21</v>
      </c>
      <c r="U27" s="2">
        <v>6670</v>
      </c>
      <c r="V27" s="2">
        <v>2926</v>
      </c>
      <c r="W27" s="2">
        <v>2926</v>
      </c>
      <c r="Y27" s="3" t="s">
        <v>48</v>
      </c>
      <c r="Z27" s="3" t="s">
        <v>96</v>
      </c>
      <c r="AA27" s="2">
        <v>2</v>
      </c>
      <c r="AB27" s="3" t="s">
        <v>21</v>
      </c>
      <c r="AC27" s="2">
        <v>50</v>
      </c>
      <c r="AD27" s="2">
        <v>549</v>
      </c>
      <c r="AE27" s="2">
        <v>549</v>
      </c>
      <c r="AF27">
        <f t="shared" si="0"/>
        <v>499</v>
      </c>
    </row>
    <row r="28" spans="1:32" ht="15" customHeight="1">
      <c r="A28" s="3" t="s">
        <v>19</v>
      </c>
      <c r="B28" s="3" t="s">
        <v>20</v>
      </c>
      <c r="C28" s="2">
        <v>5</v>
      </c>
      <c r="D28" s="3" t="s">
        <v>21</v>
      </c>
      <c r="E28" s="2">
        <v>8935</v>
      </c>
      <c r="F28" s="2">
        <v>6559</v>
      </c>
      <c r="G28" s="2">
        <v>6559</v>
      </c>
      <c r="I28" s="3" t="s">
        <v>19</v>
      </c>
      <c r="J28" s="3" t="s">
        <v>20</v>
      </c>
      <c r="K28" s="2">
        <v>5</v>
      </c>
      <c r="L28" s="3" t="s">
        <v>21</v>
      </c>
      <c r="M28" s="2">
        <v>8935</v>
      </c>
      <c r="N28" s="2">
        <v>6559</v>
      </c>
      <c r="O28" s="2">
        <v>6559</v>
      </c>
      <c r="Q28" s="3" t="s">
        <v>86</v>
      </c>
      <c r="R28" s="3" t="s">
        <v>77</v>
      </c>
      <c r="S28" s="2">
        <v>5</v>
      </c>
      <c r="T28" s="3" t="s">
        <v>21</v>
      </c>
      <c r="U28" s="2">
        <v>6370</v>
      </c>
      <c r="V28" s="2">
        <v>6767</v>
      </c>
      <c r="W28" s="2">
        <v>6767</v>
      </c>
      <c r="Y28" s="3" t="s">
        <v>25</v>
      </c>
      <c r="Z28" s="3" t="s">
        <v>113</v>
      </c>
      <c r="AA28" s="2">
        <v>2</v>
      </c>
      <c r="AB28" s="3" t="s">
        <v>111</v>
      </c>
      <c r="AC28" s="2">
        <v>180</v>
      </c>
      <c r="AD28" s="2">
        <v>599</v>
      </c>
      <c r="AE28" s="2">
        <v>0</v>
      </c>
      <c r="AF28">
        <f t="shared" si="0"/>
        <v>419</v>
      </c>
    </row>
    <row r="29" spans="1:32" ht="15" customHeight="1">
      <c r="A29" s="3" t="s">
        <v>50</v>
      </c>
      <c r="B29" s="3" t="s">
        <v>51</v>
      </c>
      <c r="C29" s="2">
        <v>5</v>
      </c>
      <c r="D29" s="3" t="s">
        <v>21</v>
      </c>
      <c r="E29" s="2">
        <v>12315</v>
      </c>
      <c r="F29" s="2">
        <v>6384</v>
      </c>
      <c r="G29" s="2">
        <v>6384</v>
      </c>
      <c r="I29" s="3" t="s">
        <v>50</v>
      </c>
      <c r="J29" s="3" t="s">
        <v>51</v>
      </c>
      <c r="K29" s="2">
        <v>5</v>
      </c>
      <c r="L29" s="3" t="s">
        <v>21</v>
      </c>
      <c r="M29" s="2">
        <v>12315</v>
      </c>
      <c r="N29" s="2">
        <v>6384</v>
      </c>
      <c r="O29" s="2">
        <v>6384</v>
      </c>
      <c r="Q29" s="3" t="s">
        <v>93</v>
      </c>
      <c r="R29" s="3" t="s">
        <v>94</v>
      </c>
      <c r="S29" s="2">
        <v>4</v>
      </c>
      <c r="T29" s="3" t="s">
        <v>24</v>
      </c>
      <c r="U29" s="2">
        <v>5660</v>
      </c>
      <c r="V29" s="2">
        <v>6292</v>
      </c>
      <c r="W29" s="2">
        <v>6292</v>
      </c>
      <c r="Y29" s="3" t="s">
        <v>30</v>
      </c>
      <c r="Z29" s="3" t="s">
        <v>27</v>
      </c>
      <c r="AA29" s="2">
        <v>3</v>
      </c>
      <c r="AB29" s="3" t="s">
        <v>24</v>
      </c>
      <c r="AC29" s="2">
        <v>700</v>
      </c>
      <c r="AD29" s="2">
        <v>1110</v>
      </c>
      <c r="AE29" s="2">
        <v>1110</v>
      </c>
      <c r="AF29">
        <f t="shared" si="0"/>
        <v>410</v>
      </c>
    </row>
    <row r="30" spans="1:32" ht="15" customHeight="1">
      <c r="A30" s="3" t="s">
        <v>56</v>
      </c>
      <c r="B30" s="3" t="s">
        <v>45</v>
      </c>
      <c r="C30" s="2">
        <v>5</v>
      </c>
      <c r="D30" s="3" t="s">
        <v>21</v>
      </c>
      <c r="E30" s="2">
        <v>13130</v>
      </c>
      <c r="F30" s="2">
        <v>6377</v>
      </c>
      <c r="G30" s="2">
        <v>6377</v>
      </c>
      <c r="I30" s="3" t="s">
        <v>56</v>
      </c>
      <c r="J30" s="3" t="s">
        <v>45</v>
      </c>
      <c r="K30" s="2">
        <v>5</v>
      </c>
      <c r="L30" s="3" t="s">
        <v>21</v>
      </c>
      <c r="M30" s="2">
        <v>13130</v>
      </c>
      <c r="N30" s="2">
        <v>6377</v>
      </c>
      <c r="O30" s="2">
        <v>6377</v>
      </c>
      <c r="Q30" s="3" t="s">
        <v>88</v>
      </c>
      <c r="R30" s="3" t="s">
        <v>58</v>
      </c>
      <c r="S30" s="2">
        <v>6</v>
      </c>
      <c r="T30" s="3" t="s">
        <v>21</v>
      </c>
      <c r="U30" s="2">
        <v>5610</v>
      </c>
      <c r="V30" s="2">
        <v>7563</v>
      </c>
      <c r="W30" s="2">
        <v>7448</v>
      </c>
      <c r="Y30" s="3" t="s">
        <v>86</v>
      </c>
      <c r="Z30" s="3" t="s">
        <v>77</v>
      </c>
      <c r="AA30" s="2">
        <v>5</v>
      </c>
      <c r="AB30" s="3" t="s">
        <v>21</v>
      </c>
      <c r="AC30" s="2">
        <v>6370</v>
      </c>
      <c r="AD30" s="2">
        <v>6767</v>
      </c>
      <c r="AE30" s="2">
        <v>6767</v>
      </c>
      <c r="AF30">
        <f t="shared" si="0"/>
        <v>397</v>
      </c>
    </row>
    <row r="31" spans="1:32" ht="15" customHeight="1">
      <c r="A31" s="3" t="s">
        <v>93</v>
      </c>
      <c r="B31" s="3" t="s">
        <v>94</v>
      </c>
      <c r="C31" s="2">
        <v>4</v>
      </c>
      <c r="D31" s="3" t="s">
        <v>24</v>
      </c>
      <c r="E31" s="2">
        <v>5660</v>
      </c>
      <c r="F31" s="2">
        <v>6292</v>
      </c>
      <c r="G31" s="2">
        <v>6292</v>
      </c>
      <c r="I31" s="3" t="s">
        <v>89</v>
      </c>
      <c r="J31" s="3" t="s">
        <v>90</v>
      </c>
      <c r="K31" s="2">
        <v>5</v>
      </c>
      <c r="L31" s="3" t="s">
        <v>24</v>
      </c>
      <c r="M31" s="2">
        <v>4840</v>
      </c>
      <c r="N31" s="2">
        <v>6026</v>
      </c>
      <c r="O31" s="2">
        <v>6026</v>
      </c>
      <c r="Q31" s="3" t="s">
        <v>36</v>
      </c>
      <c r="R31" s="3" t="s">
        <v>37</v>
      </c>
      <c r="S31" s="2">
        <v>5</v>
      </c>
      <c r="T31" s="3" t="s">
        <v>24</v>
      </c>
      <c r="U31" s="2">
        <v>5330</v>
      </c>
      <c r="V31" s="2">
        <v>10887</v>
      </c>
      <c r="W31" s="2">
        <v>10772</v>
      </c>
      <c r="Y31" s="3" t="s">
        <v>82</v>
      </c>
      <c r="Z31" s="3" t="s">
        <v>58</v>
      </c>
      <c r="AA31" s="2">
        <v>6</v>
      </c>
      <c r="AB31" s="3" t="s">
        <v>21</v>
      </c>
      <c r="AC31" s="2">
        <v>6905</v>
      </c>
      <c r="AD31" s="2">
        <v>7255</v>
      </c>
      <c r="AE31" s="2">
        <v>7255</v>
      </c>
      <c r="AF31">
        <f t="shared" si="0"/>
        <v>350</v>
      </c>
    </row>
    <row r="32" spans="1:32" ht="15" customHeight="1">
      <c r="A32" s="3" t="s">
        <v>67</v>
      </c>
      <c r="B32" s="3" t="s">
        <v>68</v>
      </c>
      <c r="C32" s="2">
        <v>4</v>
      </c>
      <c r="D32" s="3" t="s">
        <v>24</v>
      </c>
      <c r="E32" s="2">
        <v>9220</v>
      </c>
      <c r="F32" s="2">
        <v>7608</v>
      </c>
      <c r="G32" s="2">
        <v>6286</v>
      </c>
      <c r="I32" s="3" t="s">
        <v>44</v>
      </c>
      <c r="J32" s="3" t="s">
        <v>45</v>
      </c>
      <c r="K32" s="2">
        <v>5</v>
      </c>
      <c r="L32" s="3" t="s">
        <v>21</v>
      </c>
      <c r="M32" s="2">
        <v>6980</v>
      </c>
      <c r="N32" s="2">
        <v>2454</v>
      </c>
      <c r="O32" s="2">
        <v>2454</v>
      </c>
      <c r="Q32" s="3" t="s">
        <v>83</v>
      </c>
      <c r="R32" s="3" t="s">
        <v>77</v>
      </c>
      <c r="S32" s="2">
        <v>5</v>
      </c>
      <c r="T32" s="3" t="s">
        <v>21</v>
      </c>
      <c r="U32" s="2">
        <v>4995</v>
      </c>
      <c r="V32" s="2">
        <v>7303</v>
      </c>
      <c r="W32" s="2">
        <v>6758</v>
      </c>
      <c r="Y32" s="3" t="s">
        <v>82</v>
      </c>
      <c r="Z32" s="3" t="s">
        <v>97</v>
      </c>
      <c r="AA32" s="2">
        <v>3</v>
      </c>
      <c r="AB32" s="3" t="s">
        <v>21</v>
      </c>
      <c r="AC32" s="2">
        <v>150</v>
      </c>
      <c r="AD32" s="2">
        <v>487</v>
      </c>
      <c r="AE32" s="2">
        <v>487</v>
      </c>
      <c r="AF32">
        <f t="shared" si="0"/>
        <v>337</v>
      </c>
    </row>
    <row r="33" spans="1:32" ht="15" customHeight="1">
      <c r="A33" s="3" t="s">
        <v>89</v>
      </c>
      <c r="B33" s="3" t="s">
        <v>90</v>
      </c>
      <c r="C33" s="2">
        <v>5</v>
      </c>
      <c r="D33" s="3" t="s">
        <v>24</v>
      </c>
      <c r="E33" s="2">
        <v>4840</v>
      </c>
      <c r="F33" s="2">
        <v>6026</v>
      </c>
      <c r="G33" s="2">
        <v>6026</v>
      </c>
      <c r="I33" s="3"/>
      <c r="J33" s="3"/>
      <c r="K33" s="2"/>
      <c r="L33" s="3"/>
      <c r="M33" s="2"/>
      <c r="N33" s="2"/>
      <c r="O33" s="2"/>
      <c r="Q33" s="3" t="s">
        <v>89</v>
      </c>
      <c r="R33" s="3" t="s">
        <v>90</v>
      </c>
      <c r="S33" s="2">
        <v>5</v>
      </c>
      <c r="T33" s="3" t="s">
        <v>24</v>
      </c>
      <c r="U33" s="2">
        <v>4840</v>
      </c>
      <c r="V33" s="2">
        <v>6026</v>
      </c>
      <c r="W33" s="2">
        <v>6026</v>
      </c>
      <c r="Y33" s="3" t="s">
        <v>56</v>
      </c>
      <c r="Z33" s="3" t="s">
        <v>101</v>
      </c>
      <c r="AA33" s="2">
        <v>2</v>
      </c>
      <c r="AB33" s="3" t="s">
        <v>21</v>
      </c>
      <c r="AC33" s="2">
        <v>600</v>
      </c>
      <c r="AD33" s="2">
        <v>535</v>
      </c>
      <c r="AE33" s="2">
        <v>535</v>
      </c>
      <c r="AF33">
        <f t="shared" si="0"/>
        <v>-65</v>
      </c>
    </row>
    <row r="34" spans="1:32" ht="15" customHeight="1">
      <c r="A34" s="3" t="s">
        <v>84</v>
      </c>
      <c r="B34" s="3" t="s">
        <v>85</v>
      </c>
      <c r="C34" s="2">
        <v>6</v>
      </c>
      <c r="D34" s="3" t="s">
        <v>21</v>
      </c>
      <c r="E34" s="2">
        <v>3645</v>
      </c>
      <c r="F34" s="2">
        <v>5952</v>
      </c>
      <c r="G34" s="2">
        <v>5952</v>
      </c>
      <c r="I34" s="3" t="s">
        <v>38</v>
      </c>
      <c r="J34" s="3" t="s">
        <v>39</v>
      </c>
      <c r="K34" s="2">
        <v>4</v>
      </c>
      <c r="L34" s="3" t="s">
        <v>24</v>
      </c>
      <c r="M34" s="2">
        <v>2420</v>
      </c>
      <c r="N34" s="2">
        <v>10182</v>
      </c>
      <c r="O34" s="2">
        <v>10182</v>
      </c>
      <c r="Q34" s="3" t="s">
        <v>95</v>
      </c>
      <c r="R34" s="3" t="s">
        <v>68</v>
      </c>
      <c r="S34" s="2">
        <v>4</v>
      </c>
      <c r="T34" s="3" t="s">
        <v>24</v>
      </c>
      <c r="U34" s="2">
        <v>3900</v>
      </c>
      <c r="V34" s="2">
        <v>3561</v>
      </c>
      <c r="W34" s="2">
        <v>3561</v>
      </c>
      <c r="Y34" s="3" t="s">
        <v>95</v>
      </c>
      <c r="Z34" s="3" t="s">
        <v>68</v>
      </c>
      <c r="AA34" s="2">
        <v>4</v>
      </c>
      <c r="AB34" s="3" t="s">
        <v>24</v>
      </c>
      <c r="AC34" s="2">
        <v>3900</v>
      </c>
      <c r="AD34" s="2">
        <v>3561</v>
      </c>
      <c r="AE34" s="2">
        <v>3561</v>
      </c>
      <c r="AF34">
        <f t="shared" si="0"/>
        <v>-339</v>
      </c>
    </row>
    <row r="35" spans="1:32" ht="15" customHeight="1">
      <c r="A35" s="3" t="s">
        <v>69</v>
      </c>
      <c r="B35" s="3" t="s">
        <v>70</v>
      </c>
      <c r="C35" s="2">
        <v>4</v>
      </c>
      <c r="D35" s="3" t="s">
        <v>24</v>
      </c>
      <c r="E35" s="2">
        <v>9165</v>
      </c>
      <c r="F35" s="2">
        <v>5789</v>
      </c>
      <c r="G35" s="2">
        <v>5789</v>
      </c>
      <c r="I35" s="3" t="s">
        <v>54</v>
      </c>
      <c r="J35" s="3" t="s">
        <v>55</v>
      </c>
      <c r="K35" s="2">
        <v>4</v>
      </c>
      <c r="L35" s="3" t="s">
        <v>21</v>
      </c>
      <c r="M35" s="2">
        <v>10170</v>
      </c>
      <c r="N35" s="2">
        <v>7306</v>
      </c>
      <c r="O35" s="2">
        <v>7306</v>
      </c>
      <c r="Q35" s="3" t="s">
        <v>48</v>
      </c>
      <c r="R35" s="3" t="s">
        <v>49</v>
      </c>
      <c r="S35" s="2">
        <v>4</v>
      </c>
      <c r="T35" s="3" t="s">
        <v>21</v>
      </c>
      <c r="U35" s="2">
        <v>3745</v>
      </c>
      <c r="V35" s="2">
        <v>5692</v>
      </c>
      <c r="W35" s="2">
        <v>5692</v>
      </c>
      <c r="Y35" s="3" t="s">
        <v>71</v>
      </c>
      <c r="Z35" s="3" t="s">
        <v>68</v>
      </c>
      <c r="AA35" s="2">
        <v>4</v>
      </c>
      <c r="AB35" s="3" t="s">
        <v>24</v>
      </c>
      <c r="AC35" s="2">
        <v>7790</v>
      </c>
      <c r="AD35" s="2">
        <v>7150</v>
      </c>
      <c r="AE35" s="2">
        <v>5732</v>
      </c>
      <c r="AF35">
        <f aca="true" t="shared" si="1" ref="AF35:AF52">AD35-AC35</f>
        <v>-640</v>
      </c>
    </row>
    <row r="36" spans="1:32" ht="15" customHeight="1">
      <c r="A36" s="3" t="s">
        <v>71</v>
      </c>
      <c r="B36" s="3" t="s">
        <v>68</v>
      </c>
      <c r="C36" s="2">
        <v>4</v>
      </c>
      <c r="D36" s="3" t="s">
        <v>24</v>
      </c>
      <c r="E36" s="2">
        <v>7790</v>
      </c>
      <c r="F36" s="2">
        <v>7150</v>
      </c>
      <c r="G36" s="2">
        <v>5732</v>
      </c>
      <c r="I36" s="3" t="s">
        <v>93</v>
      </c>
      <c r="J36" s="3" t="s">
        <v>94</v>
      </c>
      <c r="K36" s="2">
        <v>4</v>
      </c>
      <c r="L36" s="3" t="s">
        <v>24</v>
      </c>
      <c r="M36" s="2">
        <v>5660</v>
      </c>
      <c r="N36" s="2">
        <v>6292</v>
      </c>
      <c r="O36" s="2">
        <v>6292</v>
      </c>
      <c r="Q36" s="3" t="s">
        <v>84</v>
      </c>
      <c r="R36" s="3" t="s">
        <v>85</v>
      </c>
      <c r="S36" s="2">
        <v>6</v>
      </c>
      <c r="T36" s="3" t="s">
        <v>21</v>
      </c>
      <c r="U36" s="2">
        <v>3645</v>
      </c>
      <c r="V36" s="2">
        <v>5952</v>
      </c>
      <c r="W36" s="2">
        <v>5952</v>
      </c>
      <c r="Y36" s="3" t="s">
        <v>100</v>
      </c>
      <c r="Z36" s="3" t="s">
        <v>102</v>
      </c>
      <c r="AA36" s="2">
        <v>2</v>
      </c>
      <c r="AB36" s="3" t="s">
        <v>21</v>
      </c>
      <c r="AC36" s="2">
        <v>1370</v>
      </c>
      <c r="AD36" s="2">
        <v>596</v>
      </c>
      <c r="AE36" s="2">
        <v>596</v>
      </c>
      <c r="AF36">
        <f t="shared" si="1"/>
        <v>-774</v>
      </c>
    </row>
    <row r="37" spans="1:32" ht="15" customHeight="1">
      <c r="A37" s="3" t="s">
        <v>48</v>
      </c>
      <c r="B37" s="3" t="s">
        <v>49</v>
      </c>
      <c r="C37" s="2">
        <v>4</v>
      </c>
      <c r="D37" s="3" t="s">
        <v>21</v>
      </c>
      <c r="E37" s="2">
        <v>3745</v>
      </c>
      <c r="F37" s="2">
        <v>5692</v>
      </c>
      <c r="G37" s="2">
        <v>5692</v>
      </c>
      <c r="I37" s="3" t="s">
        <v>67</v>
      </c>
      <c r="J37" s="3" t="s">
        <v>68</v>
      </c>
      <c r="K37" s="2">
        <v>4</v>
      </c>
      <c r="L37" s="3" t="s">
        <v>24</v>
      </c>
      <c r="M37" s="2">
        <v>9220</v>
      </c>
      <c r="N37" s="2">
        <v>7608</v>
      </c>
      <c r="O37" s="2">
        <v>6286</v>
      </c>
      <c r="Q37" s="3" t="s">
        <v>30</v>
      </c>
      <c r="R37" s="3" t="s">
        <v>31</v>
      </c>
      <c r="S37" s="2">
        <v>6</v>
      </c>
      <c r="T37" s="3" t="s">
        <v>24</v>
      </c>
      <c r="U37" s="2">
        <v>3285</v>
      </c>
      <c r="V37" s="2">
        <v>11139</v>
      </c>
      <c r="W37" s="2">
        <v>11139</v>
      </c>
      <c r="Y37" s="3" t="s">
        <v>74</v>
      </c>
      <c r="Z37" s="3" t="s">
        <v>75</v>
      </c>
      <c r="AA37" s="2">
        <v>5</v>
      </c>
      <c r="AB37" s="3" t="s">
        <v>24</v>
      </c>
      <c r="AC37" s="2">
        <v>10225</v>
      </c>
      <c r="AD37" s="2">
        <v>9220</v>
      </c>
      <c r="AE37" s="2">
        <v>7470</v>
      </c>
      <c r="AF37">
        <f t="shared" si="1"/>
        <v>-1005</v>
      </c>
    </row>
    <row r="38" spans="1:32" ht="15" customHeight="1">
      <c r="A38" s="3" t="s">
        <v>46</v>
      </c>
      <c r="B38" s="3" t="s">
        <v>47</v>
      </c>
      <c r="C38" s="2">
        <v>3</v>
      </c>
      <c r="D38" s="3" t="s">
        <v>21</v>
      </c>
      <c r="E38" s="2">
        <v>1610</v>
      </c>
      <c r="F38" s="2">
        <v>5488</v>
      </c>
      <c r="G38" s="2">
        <v>5488</v>
      </c>
      <c r="I38" s="3" t="s">
        <v>69</v>
      </c>
      <c r="J38" s="3" t="s">
        <v>70</v>
      </c>
      <c r="K38" s="2">
        <v>4</v>
      </c>
      <c r="L38" s="3" t="s">
        <v>24</v>
      </c>
      <c r="M38" s="2">
        <v>9165</v>
      </c>
      <c r="N38" s="2">
        <v>5789</v>
      </c>
      <c r="O38" s="2">
        <v>5789</v>
      </c>
      <c r="Q38" s="3" t="s">
        <v>61</v>
      </c>
      <c r="R38" s="3" t="s">
        <v>62</v>
      </c>
      <c r="S38" s="2">
        <v>6</v>
      </c>
      <c r="T38" s="3" t="s">
        <v>24</v>
      </c>
      <c r="U38" s="2">
        <v>2975</v>
      </c>
      <c r="V38" s="2">
        <v>7165</v>
      </c>
      <c r="W38" s="2">
        <v>7165</v>
      </c>
      <c r="Y38" s="3" t="s">
        <v>87</v>
      </c>
      <c r="Z38" s="3" t="s">
        <v>58</v>
      </c>
      <c r="AA38" s="2">
        <v>6</v>
      </c>
      <c r="AB38" s="3" t="s">
        <v>21</v>
      </c>
      <c r="AC38" s="2">
        <v>9795</v>
      </c>
      <c r="AD38" s="2">
        <v>8716</v>
      </c>
      <c r="AE38" s="2">
        <v>8716</v>
      </c>
      <c r="AF38">
        <f t="shared" si="1"/>
        <v>-1079</v>
      </c>
    </row>
    <row r="39" spans="1:32" ht="15" customHeight="1">
      <c r="A39" s="3" t="s">
        <v>100</v>
      </c>
      <c r="B39" s="3" t="s">
        <v>53</v>
      </c>
      <c r="C39" s="2">
        <v>4</v>
      </c>
      <c r="D39" s="3" t="s">
        <v>21</v>
      </c>
      <c r="E39" s="2">
        <v>10110</v>
      </c>
      <c r="F39" s="2">
        <v>7206</v>
      </c>
      <c r="G39" s="2">
        <v>5428</v>
      </c>
      <c r="I39" s="3" t="s">
        <v>71</v>
      </c>
      <c r="J39" s="3" t="s">
        <v>68</v>
      </c>
      <c r="K39" s="2">
        <v>4</v>
      </c>
      <c r="L39" s="3" t="s">
        <v>24</v>
      </c>
      <c r="M39" s="2">
        <v>7790</v>
      </c>
      <c r="N39" s="2">
        <v>7150</v>
      </c>
      <c r="O39" s="2">
        <v>5732</v>
      </c>
      <c r="Q39" s="3" t="s">
        <v>34</v>
      </c>
      <c r="R39" s="3" t="s">
        <v>35</v>
      </c>
      <c r="S39" s="2">
        <v>6</v>
      </c>
      <c r="T39" s="3" t="s">
        <v>24</v>
      </c>
      <c r="U39" s="2">
        <v>2605</v>
      </c>
      <c r="V39" s="2">
        <v>9127</v>
      </c>
      <c r="W39" s="2">
        <v>9127</v>
      </c>
      <c r="Y39" s="3" t="s">
        <v>76</v>
      </c>
      <c r="Z39" s="3" t="s">
        <v>77</v>
      </c>
      <c r="AA39" s="2">
        <v>5</v>
      </c>
      <c r="AB39" s="3" t="s">
        <v>21</v>
      </c>
      <c r="AC39" s="2">
        <v>10020</v>
      </c>
      <c r="AD39" s="2">
        <v>8656</v>
      </c>
      <c r="AE39" s="2">
        <v>8656</v>
      </c>
      <c r="AF39">
        <f t="shared" si="1"/>
        <v>-1364</v>
      </c>
    </row>
    <row r="40" spans="1:32" ht="15" customHeight="1">
      <c r="A40" s="3" t="s">
        <v>78</v>
      </c>
      <c r="B40" s="3" t="s">
        <v>79</v>
      </c>
      <c r="C40" s="2">
        <v>4</v>
      </c>
      <c r="D40" s="3" t="s">
        <v>21</v>
      </c>
      <c r="E40" s="2">
        <v>8830</v>
      </c>
      <c r="F40" s="2">
        <v>4739</v>
      </c>
      <c r="G40" s="2">
        <v>4739</v>
      </c>
      <c r="I40" s="3" t="s">
        <v>48</v>
      </c>
      <c r="J40" s="3" t="s">
        <v>49</v>
      </c>
      <c r="K40" s="2">
        <v>4</v>
      </c>
      <c r="L40" s="3" t="s">
        <v>21</v>
      </c>
      <c r="M40" s="2">
        <v>3745</v>
      </c>
      <c r="N40" s="2">
        <v>5692</v>
      </c>
      <c r="O40" s="2">
        <v>5692</v>
      </c>
      <c r="Q40" s="3" t="s">
        <v>38</v>
      </c>
      <c r="R40" s="3" t="s">
        <v>39</v>
      </c>
      <c r="S40" s="2">
        <v>4</v>
      </c>
      <c r="T40" s="3" t="s">
        <v>24</v>
      </c>
      <c r="U40" s="2">
        <v>2420</v>
      </c>
      <c r="V40" s="2">
        <v>10182</v>
      </c>
      <c r="W40" s="2">
        <v>10182</v>
      </c>
      <c r="Y40" s="3" t="s">
        <v>65</v>
      </c>
      <c r="Z40" s="3" t="s">
        <v>66</v>
      </c>
      <c r="AA40" s="2">
        <v>6</v>
      </c>
      <c r="AB40" s="3" t="s">
        <v>24</v>
      </c>
      <c r="AC40" s="2">
        <v>9800</v>
      </c>
      <c r="AD40" s="2">
        <v>8245</v>
      </c>
      <c r="AE40" s="2">
        <v>8245</v>
      </c>
      <c r="AF40">
        <f t="shared" si="1"/>
        <v>-1555</v>
      </c>
    </row>
    <row r="41" spans="1:32" ht="15" customHeight="1">
      <c r="A41" s="3" t="s">
        <v>63</v>
      </c>
      <c r="B41" s="3" t="s">
        <v>64</v>
      </c>
      <c r="C41" s="2">
        <v>3</v>
      </c>
      <c r="D41" s="3" t="s">
        <v>24</v>
      </c>
      <c r="E41" s="2">
        <v>1865</v>
      </c>
      <c r="F41" s="2">
        <v>4322</v>
      </c>
      <c r="G41" s="2">
        <v>4322</v>
      </c>
      <c r="I41" s="3" t="s">
        <v>100</v>
      </c>
      <c r="J41" s="3" t="s">
        <v>53</v>
      </c>
      <c r="K41" s="2">
        <v>4</v>
      </c>
      <c r="L41" s="3" t="s">
        <v>21</v>
      </c>
      <c r="M41" s="2">
        <v>10110</v>
      </c>
      <c r="N41" s="2">
        <v>7206</v>
      </c>
      <c r="O41" s="2">
        <v>5428</v>
      </c>
      <c r="Q41" s="3" t="s">
        <v>63</v>
      </c>
      <c r="R41" s="3" t="s">
        <v>64</v>
      </c>
      <c r="S41" s="2">
        <v>3</v>
      </c>
      <c r="T41" s="3" t="s">
        <v>24</v>
      </c>
      <c r="U41" s="2">
        <v>1865</v>
      </c>
      <c r="V41" s="2">
        <v>4322</v>
      </c>
      <c r="W41" s="2">
        <v>4322</v>
      </c>
      <c r="Y41" s="3" t="s">
        <v>67</v>
      </c>
      <c r="Z41" s="3" t="s">
        <v>68</v>
      </c>
      <c r="AA41" s="2">
        <v>4</v>
      </c>
      <c r="AB41" s="3" t="s">
        <v>24</v>
      </c>
      <c r="AC41" s="2">
        <v>9220</v>
      </c>
      <c r="AD41" s="2">
        <v>7608</v>
      </c>
      <c r="AE41" s="2">
        <v>6286</v>
      </c>
      <c r="AF41">
        <f t="shared" si="1"/>
        <v>-1612</v>
      </c>
    </row>
    <row r="42" spans="1:32" ht="15" customHeight="1">
      <c r="A42" s="3" t="s">
        <v>95</v>
      </c>
      <c r="B42" s="3" t="s">
        <v>68</v>
      </c>
      <c r="C42" s="2">
        <v>4</v>
      </c>
      <c r="D42" s="3" t="s">
        <v>24</v>
      </c>
      <c r="E42" s="2">
        <v>3900</v>
      </c>
      <c r="F42" s="2">
        <v>3561</v>
      </c>
      <c r="G42" s="2">
        <v>3561</v>
      </c>
      <c r="I42" s="3" t="s">
        <v>78</v>
      </c>
      <c r="J42" s="3" t="s">
        <v>79</v>
      </c>
      <c r="K42" s="2">
        <v>4</v>
      </c>
      <c r="L42" s="3" t="s">
        <v>21</v>
      </c>
      <c r="M42" s="2">
        <v>8830</v>
      </c>
      <c r="N42" s="2">
        <v>4739</v>
      </c>
      <c r="O42" s="2">
        <v>4739</v>
      </c>
      <c r="Q42" s="3" t="s">
        <v>46</v>
      </c>
      <c r="R42" s="3" t="s">
        <v>47</v>
      </c>
      <c r="S42" s="2">
        <v>3</v>
      </c>
      <c r="T42" s="3" t="s">
        <v>21</v>
      </c>
      <c r="U42" s="2">
        <v>1610</v>
      </c>
      <c r="V42" s="2">
        <v>5488</v>
      </c>
      <c r="W42" s="2">
        <v>5488</v>
      </c>
      <c r="Y42" s="3" t="s">
        <v>57</v>
      </c>
      <c r="Z42" s="3" t="s">
        <v>58</v>
      </c>
      <c r="AA42" s="2">
        <v>6</v>
      </c>
      <c r="AB42" s="3" t="s">
        <v>21</v>
      </c>
      <c r="AC42" s="2">
        <v>10900</v>
      </c>
      <c r="AD42" s="2">
        <v>8716</v>
      </c>
      <c r="AE42" s="2">
        <v>8716</v>
      </c>
      <c r="AF42">
        <f t="shared" si="1"/>
        <v>-2184</v>
      </c>
    </row>
    <row r="43" spans="1:32" ht="15" customHeight="1">
      <c r="A43" s="3" t="s">
        <v>91</v>
      </c>
      <c r="B43" s="3" t="s">
        <v>92</v>
      </c>
      <c r="C43" s="2">
        <v>6</v>
      </c>
      <c r="D43" s="3" t="s">
        <v>21</v>
      </c>
      <c r="E43" s="2">
        <v>6670</v>
      </c>
      <c r="F43" s="2">
        <v>2926</v>
      </c>
      <c r="G43" s="2">
        <v>2926</v>
      </c>
      <c r="I43" s="3" t="s">
        <v>95</v>
      </c>
      <c r="J43" s="3" t="s">
        <v>68</v>
      </c>
      <c r="K43" s="2">
        <v>4</v>
      </c>
      <c r="L43" s="3" t="s">
        <v>24</v>
      </c>
      <c r="M43" s="2">
        <v>3900</v>
      </c>
      <c r="N43" s="2">
        <v>3561</v>
      </c>
      <c r="O43" s="2">
        <v>3561</v>
      </c>
      <c r="Q43" s="3" t="s">
        <v>100</v>
      </c>
      <c r="R43" s="3" t="s">
        <v>102</v>
      </c>
      <c r="S43" s="2">
        <v>2</v>
      </c>
      <c r="T43" s="3" t="s">
        <v>21</v>
      </c>
      <c r="U43" s="2">
        <v>1370</v>
      </c>
      <c r="V43" s="2">
        <v>596</v>
      </c>
      <c r="W43" s="2">
        <v>596</v>
      </c>
      <c r="Y43" s="3" t="s">
        <v>19</v>
      </c>
      <c r="Z43" s="3" t="s">
        <v>20</v>
      </c>
      <c r="AA43" s="2">
        <v>5</v>
      </c>
      <c r="AB43" s="3" t="s">
        <v>21</v>
      </c>
      <c r="AC43" s="2">
        <v>8935</v>
      </c>
      <c r="AD43" s="2">
        <v>6559</v>
      </c>
      <c r="AE43" s="2">
        <v>6559</v>
      </c>
      <c r="AF43">
        <f t="shared" si="1"/>
        <v>-2376</v>
      </c>
    </row>
    <row r="44" spans="1:32" ht="15" customHeight="1">
      <c r="A44" s="3" t="s">
        <v>44</v>
      </c>
      <c r="B44" s="3" t="s">
        <v>45</v>
      </c>
      <c r="C44" s="2">
        <v>5</v>
      </c>
      <c r="D44" s="3" t="s">
        <v>21</v>
      </c>
      <c r="E44" s="2">
        <v>6980</v>
      </c>
      <c r="F44" s="2">
        <v>2454</v>
      </c>
      <c r="G44" s="2">
        <v>2454</v>
      </c>
      <c r="I44" s="3"/>
      <c r="J44" s="3"/>
      <c r="K44" s="2"/>
      <c r="L44" s="3"/>
      <c r="M44" s="2"/>
      <c r="N44" s="2"/>
      <c r="O44" s="2"/>
      <c r="Q44" s="3" t="s">
        <v>26</v>
      </c>
      <c r="R44" s="3" t="s">
        <v>27</v>
      </c>
      <c r="S44" s="2">
        <v>3</v>
      </c>
      <c r="T44" s="3" t="s">
        <v>24</v>
      </c>
      <c r="U44" s="2">
        <v>1285</v>
      </c>
      <c r="V44" s="2">
        <v>8511</v>
      </c>
      <c r="W44" s="2">
        <v>8511</v>
      </c>
      <c r="Y44" s="3" t="s">
        <v>54</v>
      </c>
      <c r="Z44" s="3" t="s">
        <v>55</v>
      </c>
      <c r="AA44" s="2">
        <v>4</v>
      </c>
      <c r="AB44" s="3" t="s">
        <v>21</v>
      </c>
      <c r="AC44" s="2">
        <v>10170</v>
      </c>
      <c r="AD44" s="2">
        <v>7306</v>
      </c>
      <c r="AE44" s="2">
        <v>7306</v>
      </c>
      <c r="AF44">
        <f t="shared" si="1"/>
        <v>-2864</v>
      </c>
    </row>
    <row r="45" spans="1:32" ht="15" customHeight="1">
      <c r="A45" s="3" t="s">
        <v>98</v>
      </c>
      <c r="B45" s="3" t="s">
        <v>99</v>
      </c>
      <c r="C45" s="2">
        <v>3</v>
      </c>
      <c r="D45" s="3" t="s">
        <v>24</v>
      </c>
      <c r="E45" s="2">
        <v>500</v>
      </c>
      <c r="F45" s="2">
        <v>1469</v>
      </c>
      <c r="G45" s="2">
        <v>1469</v>
      </c>
      <c r="I45" s="3" t="s">
        <v>26</v>
      </c>
      <c r="J45" s="3" t="s">
        <v>27</v>
      </c>
      <c r="K45" s="2">
        <v>3</v>
      </c>
      <c r="L45" s="3" t="s">
        <v>24</v>
      </c>
      <c r="M45" s="2">
        <v>1285</v>
      </c>
      <c r="N45" s="2">
        <v>8511</v>
      </c>
      <c r="O45" s="2">
        <v>8511</v>
      </c>
      <c r="Q45" s="3" t="s">
        <v>28</v>
      </c>
      <c r="R45" s="3" t="s">
        <v>29</v>
      </c>
      <c r="S45" s="2">
        <v>6</v>
      </c>
      <c r="T45" s="3" t="s">
        <v>24</v>
      </c>
      <c r="U45" s="2">
        <v>1155</v>
      </c>
      <c r="V45" s="2">
        <v>6609</v>
      </c>
      <c r="W45" s="2">
        <v>6609</v>
      </c>
      <c r="Y45" s="3" t="s">
        <v>100</v>
      </c>
      <c r="Z45" s="3" t="s">
        <v>53</v>
      </c>
      <c r="AA45" s="2">
        <v>4</v>
      </c>
      <c r="AB45" s="3" t="s">
        <v>21</v>
      </c>
      <c r="AC45" s="2">
        <v>10110</v>
      </c>
      <c r="AD45" s="2">
        <v>7206</v>
      </c>
      <c r="AE45" s="2">
        <v>5428</v>
      </c>
      <c r="AF45">
        <f t="shared" si="1"/>
        <v>-2904</v>
      </c>
    </row>
    <row r="46" spans="1:32" ht="15" customHeight="1">
      <c r="A46" s="3" t="s">
        <v>30</v>
      </c>
      <c r="B46" s="3" t="s">
        <v>27</v>
      </c>
      <c r="C46" s="2">
        <v>3</v>
      </c>
      <c r="D46" s="3" t="s">
        <v>24</v>
      </c>
      <c r="E46" s="2">
        <v>700</v>
      </c>
      <c r="F46" s="2">
        <v>1110</v>
      </c>
      <c r="G46" s="2">
        <v>1110</v>
      </c>
      <c r="I46" s="3" t="s">
        <v>46</v>
      </c>
      <c r="J46" s="3" t="s">
        <v>47</v>
      </c>
      <c r="K46" s="2">
        <v>3</v>
      </c>
      <c r="L46" s="3" t="s">
        <v>21</v>
      </c>
      <c r="M46" s="2">
        <v>1610</v>
      </c>
      <c r="N46" s="2">
        <v>5488</v>
      </c>
      <c r="O46" s="2">
        <v>5488</v>
      </c>
      <c r="Q46" s="3" t="s">
        <v>30</v>
      </c>
      <c r="R46" s="3" t="s">
        <v>27</v>
      </c>
      <c r="S46" s="2">
        <v>3</v>
      </c>
      <c r="T46" s="3" t="s">
        <v>24</v>
      </c>
      <c r="U46" s="2">
        <v>700</v>
      </c>
      <c r="V46" s="2">
        <v>1110</v>
      </c>
      <c r="W46" s="2">
        <v>1110</v>
      </c>
      <c r="Y46" s="3" t="s">
        <v>42</v>
      </c>
      <c r="Z46" s="3" t="s">
        <v>43</v>
      </c>
      <c r="AA46" s="2">
        <v>6</v>
      </c>
      <c r="AB46" s="3" t="s">
        <v>21</v>
      </c>
      <c r="AC46" s="2">
        <v>11735</v>
      </c>
      <c r="AD46" s="2">
        <v>8369</v>
      </c>
      <c r="AE46" s="2">
        <v>7889</v>
      </c>
      <c r="AF46">
        <f t="shared" si="1"/>
        <v>-3366</v>
      </c>
    </row>
    <row r="47" spans="1:32" ht="15" customHeight="1">
      <c r="A47" s="3" t="s">
        <v>100</v>
      </c>
      <c r="B47" s="3" t="s">
        <v>102</v>
      </c>
      <c r="C47" s="2">
        <v>2</v>
      </c>
      <c r="D47" s="3" t="s">
        <v>21</v>
      </c>
      <c r="E47" s="2">
        <v>1370</v>
      </c>
      <c r="F47" s="2">
        <v>596</v>
      </c>
      <c r="G47" s="2">
        <v>596</v>
      </c>
      <c r="I47" s="3" t="s">
        <v>63</v>
      </c>
      <c r="J47" s="3" t="s">
        <v>64</v>
      </c>
      <c r="K47" s="2">
        <v>3</v>
      </c>
      <c r="L47" s="3" t="s">
        <v>24</v>
      </c>
      <c r="M47" s="2">
        <v>1865</v>
      </c>
      <c r="N47" s="2">
        <v>4322</v>
      </c>
      <c r="O47" s="2">
        <v>4322</v>
      </c>
      <c r="Q47" s="3" t="s">
        <v>56</v>
      </c>
      <c r="R47" s="3" t="s">
        <v>101</v>
      </c>
      <c r="S47" s="2">
        <v>2</v>
      </c>
      <c r="T47" s="3" t="s">
        <v>21</v>
      </c>
      <c r="U47" s="2">
        <v>600</v>
      </c>
      <c r="V47" s="2">
        <v>535</v>
      </c>
      <c r="W47" s="2">
        <v>535</v>
      </c>
      <c r="Y47" s="3" t="s">
        <v>69</v>
      </c>
      <c r="Z47" s="3" t="s">
        <v>70</v>
      </c>
      <c r="AA47" s="2">
        <v>4</v>
      </c>
      <c r="AB47" s="3" t="s">
        <v>24</v>
      </c>
      <c r="AC47" s="2">
        <v>9165</v>
      </c>
      <c r="AD47" s="2">
        <v>5789</v>
      </c>
      <c r="AE47" s="2">
        <v>5789</v>
      </c>
      <c r="AF47">
        <f t="shared" si="1"/>
        <v>-3376</v>
      </c>
    </row>
    <row r="48" spans="1:32" ht="15" customHeight="1">
      <c r="A48" s="3" t="s">
        <v>48</v>
      </c>
      <c r="B48" s="3" t="s">
        <v>96</v>
      </c>
      <c r="C48" s="2">
        <v>2</v>
      </c>
      <c r="D48" s="3" t="s">
        <v>21</v>
      </c>
      <c r="E48" s="2">
        <v>50</v>
      </c>
      <c r="F48" s="2">
        <v>549</v>
      </c>
      <c r="G48" s="2">
        <v>549</v>
      </c>
      <c r="I48" s="3" t="s">
        <v>98</v>
      </c>
      <c r="J48" s="3" t="s">
        <v>99</v>
      </c>
      <c r="K48" s="2">
        <v>3</v>
      </c>
      <c r="L48" s="3" t="s">
        <v>24</v>
      </c>
      <c r="M48" s="2">
        <v>500</v>
      </c>
      <c r="N48" s="2">
        <v>1469</v>
      </c>
      <c r="O48" s="2">
        <v>1469</v>
      </c>
      <c r="Q48" s="3" t="s">
        <v>98</v>
      </c>
      <c r="R48" s="3" t="s">
        <v>99</v>
      </c>
      <c r="S48" s="2">
        <v>3</v>
      </c>
      <c r="T48" s="3" t="s">
        <v>24</v>
      </c>
      <c r="U48" s="2">
        <v>500</v>
      </c>
      <c r="V48" s="2">
        <v>1469</v>
      </c>
      <c r="W48" s="2">
        <v>1469</v>
      </c>
      <c r="Y48" s="3" t="s">
        <v>91</v>
      </c>
      <c r="Z48" s="3" t="s">
        <v>92</v>
      </c>
      <c r="AA48" s="2">
        <v>6</v>
      </c>
      <c r="AB48" s="3" t="s">
        <v>21</v>
      </c>
      <c r="AC48" s="2">
        <v>6670</v>
      </c>
      <c r="AD48" s="2">
        <v>2926</v>
      </c>
      <c r="AE48" s="2">
        <v>2926</v>
      </c>
      <c r="AF48">
        <f t="shared" si="1"/>
        <v>-3744</v>
      </c>
    </row>
    <row r="49" spans="1:32" ht="15" customHeight="1">
      <c r="A49" s="3" t="s">
        <v>56</v>
      </c>
      <c r="B49" s="3" t="s">
        <v>101</v>
      </c>
      <c r="C49" s="2">
        <v>2</v>
      </c>
      <c r="D49" s="3" t="s">
        <v>21</v>
      </c>
      <c r="E49" s="2">
        <v>600</v>
      </c>
      <c r="F49" s="2">
        <v>535</v>
      </c>
      <c r="G49" s="2">
        <v>535</v>
      </c>
      <c r="I49" s="3" t="s">
        <v>30</v>
      </c>
      <c r="J49" s="3" t="s">
        <v>27</v>
      </c>
      <c r="K49" s="2">
        <v>3</v>
      </c>
      <c r="L49" s="3" t="s">
        <v>24</v>
      </c>
      <c r="M49" s="2">
        <v>700</v>
      </c>
      <c r="N49" s="2">
        <v>1110</v>
      </c>
      <c r="O49" s="2">
        <v>1110</v>
      </c>
      <c r="Q49" s="3" t="s">
        <v>32</v>
      </c>
      <c r="R49" s="3" t="s">
        <v>114</v>
      </c>
      <c r="S49" s="2">
        <v>3</v>
      </c>
      <c r="T49" s="3" t="s">
        <v>112</v>
      </c>
      <c r="U49" s="2">
        <v>255</v>
      </c>
      <c r="V49" s="2">
        <v>1099</v>
      </c>
      <c r="W49" s="2">
        <v>484</v>
      </c>
      <c r="Y49" s="3" t="s">
        <v>78</v>
      </c>
      <c r="Z49" s="3" t="s">
        <v>79</v>
      </c>
      <c r="AA49" s="2">
        <v>4</v>
      </c>
      <c r="AB49" s="3" t="s">
        <v>21</v>
      </c>
      <c r="AC49" s="2">
        <v>8830</v>
      </c>
      <c r="AD49" s="2">
        <v>4739</v>
      </c>
      <c r="AE49" s="2">
        <v>4739</v>
      </c>
      <c r="AF49">
        <f t="shared" si="1"/>
        <v>-4091</v>
      </c>
    </row>
    <row r="50" spans="1:32" ht="15" customHeight="1">
      <c r="A50" s="3" t="s">
        <v>82</v>
      </c>
      <c r="B50" s="3" t="s">
        <v>97</v>
      </c>
      <c r="C50" s="2">
        <v>3</v>
      </c>
      <c r="D50" s="3" t="s">
        <v>21</v>
      </c>
      <c r="E50" s="2">
        <v>150</v>
      </c>
      <c r="F50" s="2">
        <v>487</v>
      </c>
      <c r="G50" s="2">
        <v>487</v>
      </c>
      <c r="I50" s="3" t="s">
        <v>82</v>
      </c>
      <c r="J50" s="3" t="s">
        <v>97</v>
      </c>
      <c r="K50" s="2">
        <v>3</v>
      </c>
      <c r="L50" s="3" t="s">
        <v>21</v>
      </c>
      <c r="M50" s="2">
        <v>150</v>
      </c>
      <c r="N50" s="2">
        <v>487</v>
      </c>
      <c r="O50" s="2">
        <v>487</v>
      </c>
      <c r="Q50" s="3" t="s">
        <v>25</v>
      </c>
      <c r="R50" s="3" t="s">
        <v>113</v>
      </c>
      <c r="S50" s="2">
        <v>2</v>
      </c>
      <c r="T50" s="3" t="s">
        <v>111</v>
      </c>
      <c r="U50" s="2">
        <v>180</v>
      </c>
      <c r="V50" s="2">
        <v>599</v>
      </c>
      <c r="W50" s="2">
        <v>0</v>
      </c>
      <c r="Y50" s="3" t="s">
        <v>44</v>
      </c>
      <c r="Z50" s="3" t="s">
        <v>45</v>
      </c>
      <c r="AA50" s="2">
        <v>5</v>
      </c>
      <c r="AB50" s="3" t="s">
        <v>21</v>
      </c>
      <c r="AC50" s="2">
        <v>6980</v>
      </c>
      <c r="AD50" s="2">
        <v>2454</v>
      </c>
      <c r="AE50" s="2">
        <v>2454</v>
      </c>
      <c r="AF50">
        <f t="shared" si="1"/>
        <v>-4526</v>
      </c>
    </row>
    <row r="51" spans="1:32" ht="15.75" customHeight="1">
      <c r="A51" s="3" t="s">
        <v>32</v>
      </c>
      <c r="B51" s="3" t="s">
        <v>114</v>
      </c>
      <c r="C51" s="2">
        <v>3</v>
      </c>
      <c r="D51" s="3" t="s">
        <v>112</v>
      </c>
      <c r="E51" s="2">
        <v>255</v>
      </c>
      <c r="F51" s="2">
        <v>1099</v>
      </c>
      <c r="G51" s="2">
        <v>484</v>
      </c>
      <c r="I51" s="3" t="s">
        <v>32</v>
      </c>
      <c r="J51" s="3" t="s">
        <v>114</v>
      </c>
      <c r="K51" s="2">
        <v>3</v>
      </c>
      <c r="L51" s="3" t="s">
        <v>112</v>
      </c>
      <c r="M51" s="2">
        <v>255</v>
      </c>
      <c r="N51" s="2">
        <v>1099</v>
      </c>
      <c r="O51" s="2">
        <v>484</v>
      </c>
      <c r="Q51" s="3" t="s">
        <v>82</v>
      </c>
      <c r="R51" s="3" t="s">
        <v>97</v>
      </c>
      <c r="S51" s="2">
        <v>3</v>
      </c>
      <c r="T51" s="3" t="s">
        <v>21</v>
      </c>
      <c r="U51" s="2">
        <v>150</v>
      </c>
      <c r="V51" s="2">
        <v>487</v>
      </c>
      <c r="W51" s="2">
        <v>487</v>
      </c>
      <c r="Y51" s="3" t="s">
        <v>50</v>
      </c>
      <c r="Z51" s="3" t="s">
        <v>51</v>
      </c>
      <c r="AA51" s="2">
        <v>5</v>
      </c>
      <c r="AB51" s="3" t="s">
        <v>21</v>
      </c>
      <c r="AC51" s="2">
        <v>12315</v>
      </c>
      <c r="AD51" s="2">
        <v>6384</v>
      </c>
      <c r="AE51" s="2">
        <v>6384</v>
      </c>
      <c r="AF51">
        <f t="shared" si="1"/>
        <v>-5931</v>
      </c>
    </row>
    <row r="52" spans="1:32" ht="12.75" customHeight="1">
      <c r="A52" s="3" t="s">
        <v>25</v>
      </c>
      <c r="B52" s="3" t="s">
        <v>113</v>
      </c>
      <c r="C52" s="2">
        <v>2</v>
      </c>
      <c r="D52" s="3" t="s">
        <v>111</v>
      </c>
      <c r="E52" s="2">
        <v>180</v>
      </c>
      <c r="F52" s="2">
        <v>599</v>
      </c>
      <c r="G52" s="2">
        <v>0</v>
      </c>
      <c r="I52" s="3"/>
      <c r="J52" s="3"/>
      <c r="K52" s="2"/>
      <c r="L52" s="3"/>
      <c r="M52" s="2"/>
      <c r="N52" s="2"/>
      <c r="O52" s="2"/>
      <c r="Q52" s="3" t="s">
        <v>48</v>
      </c>
      <c r="R52" s="3" t="s">
        <v>96</v>
      </c>
      <c r="S52" s="2">
        <v>2</v>
      </c>
      <c r="T52" s="3" t="s">
        <v>21</v>
      </c>
      <c r="U52" s="2">
        <v>50</v>
      </c>
      <c r="V52" s="2">
        <v>549</v>
      </c>
      <c r="W52" s="2">
        <v>549</v>
      </c>
      <c r="Y52" s="3" t="s">
        <v>56</v>
      </c>
      <c r="Z52" s="3" t="s">
        <v>45</v>
      </c>
      <c r="AA52" s="2">
        <v>5</v>
      </c>
      <c r="AB52" s="3" t="s">
        <v>21</v>
      </c>
      <c r="AC52" s="2">
        <v>13130</v>
      </c>
      <c r="AD52" s="2">
        <v>6377</v>
      </c>
      <c r="AE52" s="2">
        <v>6377</v>
      </c>
      <c r="AF52">
        <f t="shared" si="1"/>
        <v>-6753</v>
      </c>
    </row>
    <row r="53" spans="9:15" ht="12.75">
      <c r="I53" s="3" t="s">
        <v>100</v>
      </c>
      <c r="J53" s="3" t="s">
        <v>102</v>
      </c>
      <c r="K53" s="2">
        <v>2</v>
      </c>
      <c r="L53" s="3" t="s">
        <v>21</v>
      </c>
      <c r="M53" s="2">
        <v>1370</v>
      </c>
      <c r="N53" s="2">
        <v>596</v>
      </c>
      <c r="O53" s="2">
        <v>596</v>
      </c>
    </row>
    <row r="54" spans="9:15" ht="12.75">
      <c r="I54" s="3" t="s">
        <v>48</v>
      </c>
      <c r="J54" s="3" t="s">
        <v>96</v>
      </c>
      <c r="K54" s="2">
        <v>2</v>
      </c>
      <c r="L54" s="3" t="s">
        <v>21</v>
      </c>
      <c r="M54" s="2">
        <v>50</v>
      </c>
      <c r="N54" s="2">
        <v>549</v>
      </c>
      <c r="O54" s="2">
        <v>549</v>
      </c>
    </row>
    <row r="55" spans="9:15" ht="12.75">
      <c r="I55" s="3" t="s">
        <v>56</v>
      </c>
      <c r="J55" s="3" t="s">
        <v>101</v>
      </c>
      <c r="K55" s="2">
        <v>2</v>
      </c>
      <c r="L55" s="3" t="s">
        <v>21</v>
      </c>
      <c r="M55" s="2">
        <v>600</v>
      </c>
      <c r="N55" s="2">
        <v>535</v>
      </c>
      <c r="O55" s="2">
        <v>535</v>
      </c>
    </row>
    <row r="56" spans="9:15" ht="14.25" customHeight="1">
      <c r="I56" s="3" t="s">
        <v>25</v>
      </c>
      <c r="J56" s="3" t="s">
        <v>113</v>
      </c>
      <c r="K56" s="2">
        <v>2</v>
      </c>
      <c r="L56" s="3" t="s">
        <v>111</v>
      </c>
      <c r="M56" s="2">
        <v>180</v>
      </c>
      <c r="N56" s="2">
        <v>599</v>
      </c>
      <c r="O56" s="2">
        <v>0</v>
      </c>
    </row>
  </sheetData>
  <sheetProtection/>
  <mergeCells count="4">
    <mergeCell ref="Y1:AF1"/>
    <mergeCell ref="A1:G1"/>
    <mergeCell ref="I1:O1"/>
    <mergeCell ref="Q1:W1"/>
  </mergeCells>
  <printOptions/>
  <pageMargins left="0.79" right="0" top="0" bottom="0" header="0" footer="0"/>
  <pageSetup horizontalDpi="600" verticalDpi="600" orientation="portrait" r:id="rId1"/>
  <colBreaks count="3" manualBreakCount="3">
    <brk id="8" max="55" man="1"/>
    <brk id="16" max="55" man="1"/>
    <brk id="24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365"/>
  <sheetViews>
    <sheetView tabSelected="1" zoomScale="95" zoomScaleNormal="95" zoomScalePageLayoutView="0" workbookViewId="0" topLeftCell="A1">
      <selection activeCell="A3" sqref="A3"/>
    </sheetView>
  </sheetViews>
  <sheetFormatPr defaultColWidth="9.140625" defaultRowHeight="12.75"/>
  <cols>
    <col min="1" max="1" width="16.28125" style="0" bestFit="1" customWidth="1"/>
    <col min="2" max="2" width="18.7109375" style="0" bestFit="1" customWidth="1"/>
    <col min="3" max="3" width="5.421875" style="0" bestFit="1" customWidth="1"/>
    <col min="4" max="4" width="12.57421875" style="0" bestFit="1" customWidth="1"/>
    <col min="5" max="5" width="6.00390625" style="0" bestFit="1" customWidth="1"/>
    <col min="6" max="6" width="5.7109375" style="0" bestFit="1" customWidth="1"/>
    <col min="7" max="7" width="5.00390625" style="0" customWidth="1"/>
    <col min="8" max="8" width="9.00390625" style="0" bestFit="1" customWidth="1"/>
    <col min="9" max="9" width="9.28125" style="0" bestFit="1" customWidth="1"/>
    <col min="10" max="10" width="8.28125" style="0" bestFit="1" customWidth="1"/>
    <col min="11" max="11" width="7.00390625" style="0" bestFit="1" customWidth="1"/>
    <col min="12" max="12" width="9.00390625" style="0" customWidth="1"/>
    <col min="13" max="13" width="8.7109375" style="0" bestFit="1" customWidth="1"/>
    <col min="14" max="14" width="8.7109375" style="0" customWidth="1"/>
    <col min="15" max="15" width="6.28125" style="0" customWidth="1"/>
    <col min="16" max="16" width="4.7109375" style="0" customWidth="1"/>
    <col min="17" max="18" width="4.28125" style="0" customWidth="1"/>
    <col min="19" max="19" width="6.140625" style="0" customWidth="1"/>
  </cols>
  <sheetData>
    <row r="1" spans="1:15" ht="12.75" customHeight="1">
      <c r="A1" s="1" t="s">
        <v>1</v>
      </c>
      <c r="B1" s="1" t="s">
        <v>2</v>
      </c>
      <c r="C1" s="1" t="s">
        <v>3</v>
      </c>
      <c r="D1" s="1" t="s">
        <v>4</v>
      </c>
      <c r="E1" s="1" t="s">
        <v>6</v>
      </c>
      <c r="F1" s="1" t="s">
        <v>7</v>
      </c>
      <c r="G1" s="1" t="s">
        <v>8</v>
      </c>
      <c r="H1" s="1" t="s">
        <v>189</v>
      </c>
      <c r="I1" s="1" t="s">
        <v>190</v>
      </c>
      <c r="J1" s="1" t="s">
        <v>11</v>
      </c>
      <c r="K1" s="1" t="s">
        <v>12</v>
      </c>
      <c r="L1" s="1" t="s">
        <v>13</v>
      </c>
      <c r="M1" s="1" t="s">
        <v>14</v>
      </c>
      <c r="N1" s="1" t="s">
        <v>15</v>
      </c>
      <c r="O1" s="1" t="s">
        <v>18</v>
      </c>
    </row>
    <row r="2" spans="1:21" ht="12.75" customHeight="1">
      <c r="A2" s="3" t="s">
        <v>19</v>
      </c>
      <c r="B2" s="3" t="s">
        <v>20</v>
      </c>
      <c r="C2" s="2">
        <v>5</v>
      </c>
      <c r="D2" s="3" t="s">
        <v>21</v>
      </c>
      <c r="E2" s="2">
        <v>93</v>
      </c>
      <c r="F2" s="2">
        <v>22</v>
      </c>
      <c r="G2" s="2">
        <v>13</v>
      </c>
      <c r="H2" s="2" t="b">
        <v>0</v>
      </c>
      <c r="I2" s="2" t="b">
        <v>1</v>
      </c>
      <c r="J2" s="2" t="b">
        <v>0</v>
      </c>
      <c r="K2" s="2">
        <v>0</v>
      </c>
      <c r="L2" s="2">
        <v>3255</v>
      </c>
      <c r="M2" s="2">
        <v>949</v>
      </c>
      <c r="N2" s="2">
        <v>949</v>
      </c>
      <c r="O2" s="2">
        <v>8</v>
      </c>
      <c r="T2">
        <f aca="true" t="shared" si="0" ref="T2:T65">SUM(E2:G2)</f>
        <v>128</v>
      </c>
      <c r="U2">
        <v>1</v>
      </c>
    </row>
    <row r="3" spans="1:21" ht="12.75" customHeight="1">
      <c r="A3" s="3" t="s">
        <v>19</v>
      </c>
      <c r="B3" s="3" t="s">
        <v>20</v>
      </c>
      <c r="C3" s="2">
        <v>5</v>
      </c>
      <c r="D3" s="3" t="s">
        <v>21</v>
      </c>
      <c r="E3" s="2">
        <v>34</v>
      </c>
      <c r="F3" s="2">
        <v>21</v>
      </c>
      <c r="G3" s="2">
        <v>0</v>
      </c>
      <c r="H3" s="2" t="b">
        <v>1</v>
      </c>
      <c r="I3" s="2" t="b">
        <v>0</v>
      </c>
      <c r="J3" s="2" t="b">
        <v>0</v>
      </c>
      <c r="K3" s="2">
        <v>0</v>
      </c>
      <c r="L3" s="2">
        <v>2290</v>
      </c>
      <c r="M3" s="2">
        <v>473</v>
      </c>
      <c r="N3" s="2">
        <v>473</v>
      </c>
      <c r="O3" s="2">
        <v>13</v>
      </c>
      <c r="T3">
        <f t="shared" si="0"/>
        <v>55</v>
      </c>
      <c r="U3">
        <v>2</v>
      </c>
    </row>
    <row r="4" spans="1:21" ht="12.75" customHeight="1">
      <c r="A4" s="3" t="s">
        <v>19</v>
      </c>
      <c r="B4" s="3" t="s">
        <v>20</v>
      </c>
      <c r="C4" s="2">
        <v>5</v>
      </c>
      <c r="D4" s="3" t="s">
        <v>21</v>
      </c>
      <c r="E4" s="2">
        <v>0</v>
      </c>
      <c r="F4" s="2">
        <v>0</v>
      </c>
      <c r="G4" s="2">
        <v>0</v>
      </c>
      <c r="H4" s="2" t="b">
        <v>0</v>
      </c>
      <c r="I4" s="2" t="b">
        <v>0</v>
      </c>
      <c r="J4" s="2" t="b">
        <v>0</v>
      </c>
      <c r="K4" s="2">
        <v>0</v>
      </c>
      <c r="L4" s="2">
        <v>0</v>
      </c>
      <c r="M4" s="2">
        <v>300</v>
      </c>
      <c r="N4" s="2">
        <v>300</v>
      </c>
      <c r="O4" s="2">
        <v>15</v>
      </c>
      <c r="T4">
        <f t="shared" si="0"/>
        <v>0</v>
      </c>
      <c r="U4">
        <v>3</v>
      </c>
    </row>
    <row r="5" spans="1:21" ht="12.75" customHeight="1">
      <c r="A5" s="3" t="s">
        <v>19</v>
      </c>
      <c r="B5" s="3" t="s">
        <v>20</v>
      </c>
      <c r="C5" s="2">
        <v>5</v>
      </c>
      <c r="D5" s="3" t="s">
        <v>21</v>
      </c>
      <c r="E5" s="2">
        <v>49</v>
      </c>
      <c r="F5" s="2">
        <v>21</v>
      </c>
      <c r="G5" s="2">
        <v>5</v>
      </c>
      <c r="H5" s="2" t="b">
        <v>0</v>
      </c>
      <c r="I5" s="2" t="b">
        <v>0</v>
      </c>
      <c r="J5" s="2" t="b">
        <v>0</v>
      </c>
      <c r="K5" s="2">
        <v>0</v>
      </c>
      <c r="L5" s="2">
        <v>1665</v>
      </c>
      <c r="M5" s="2">
        <v>1311</v>
      </c>
      <c r="N5" s="2">
        <v>1311</v>
      </c>
      <c r="O5" s="2">
        <v>18</v>
      </c>
      <c r="T5">
        <f t="shared" si="0"/>
        <v>75</v>
      </c>
      <c r="U5">
        <v>4</v>
      </c>
    </row>
    <row r="6" spans="1:21" ht="12.75" customHeight="1">
      <c r="A6" s="3" t="s">
        <v>19</v>
      </c>
      <c r="B6" s="3" t="s">
        <v>20</v>
      </c>
      <c r="C6" s="2">
        <v>5</v>
      </c>
      <c r="D6" s="3" t="s">
        <v>21</v>
      </c>
      <c r="E6" s="2">
        <v>0</v>
      </c>
      <c r="F6" s="2">
        <v>0</v>
      </c>
      <c r="G6" s="2">
        <v>0</v>
      </c>
      <c r="H6" s="2" t="b">
        <v>0</v>
      </c>
      <c r="I6" s="2" t="b">
        <v>0</v>
      </c>
      <c r="J6" s="2" t="b">
        <v>0</v>
      </c>
      <c r="K6" s="2">
        <v>0</v>
      </c>
      <c r="L6" s="2">
        <v>0</v>
      </c>
      <c r="M6" s="2">
        <v>1712</v>
      </c>
      <c r="N6" s="2">
        <v>1712</v>
      </c>
      <c r="O6" s="2">
        <v>19</v>
      </c>
      <c r="T6">
        <f t="shared" si="0"/>
        <v>0</v>
      </c>
      <c r="U6">
        <v>5</v>
      </c>
    </row>
    <row r="7" spans="1:21" ht="12.75" customHeight="1">
      <c r="A7" s="3" t="s">
        <v>19</v>
      </c>
      <c r="B7" s="3" t="s">
        <v>20</v>
      </c>
      <c r="C7" s="2">
        <v>5</v>
      </c>
      <c r="D7" s="3" t="s">
        <v>21</v>
      </c>
      <c r="E7" s="2">
        <v>70</v>
      </c>
      <c r="F7" s="2">
        <v>17</v>
      </c>
      <c r="G7" s="2">
        <v>7</v>
      </c>
      <c r="H7" s="2" t="b">
        <v>0</v>
      </c>
      <c r="I7" s="2" t="b">
        <v>0</v>
      </c>
      <c r="J7" s="2" t="b">
        <v>0</v>
      </c>
      <c r="K7" s="2">
        <v>0</v>
      </c>
      <c r="L7" s="2">
        <v>1725</v>
      </c>
      <c r="M7" s="2">
        <v>1814</v>
      </c>
      <c r="N7" s="2">
        <v>1814</v>
      </c>
      <c r="O7" s="2">
        <v>22</v>
      </c>
      <c r="P7">
        <f>SUM(E2:E7)</f>
        <v>246</v>
      </c>
      <c r="Q7">
        <f>SUM(F2:F7)</f>
        <v>81</v>
      </c>
      <c r="R7">
        <f>SUM(G2:G7)</f>
        <v>25</v>
      </c>
      <c r="S7">
        <f>SUM(P7:R7)</f>
        <v>352</v>
      </c>
      <c r="T7">
        <f t="shared" si="0"/>
        <v>94</v>
      </c>
      <c r="U7">
        <v>6</v>
      </c>
    </row>
    <row r="8" spans="1:21" ht="12.75" customHeight="1">
      <c r="A8" s="3"/>
      <c r="B8" s="3"/>
      <c r="C8" s="2"/>
      <c r="D8" s="3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T8">
        <f t="shared" si="0"/>
        <v>0</v>
      </c>
      <c r="U8">
        <v>7</v>
      </c>
    </row>
    <row r="9" spans="1:21" ht="12.75" customHeight="1">
      <c r="A9" s="3" t="s">
        <v>71</v>
      </c>
      <c r="B9" s="3" t="s">
        <v>68</v>
      </c>
      <c r="C9" s="2">
        <v>4</v>
      </c>
      <c r="D9" s="3" t="s">
        <v>24</v>
      </c>
      <c r="E9" s="2">
        <v>43</v>
      </c>
      <c r="F9" s="2">
        <v>2</v>
      </c>
      <c r="G9" s="2">
        <v>9</v>
      </c>
      <c r="H9" s="2" t="b">
        <v>0</v>
      </c>
      <c r="I9" s="2" t="b">
        <v>0</v>
      </c>
      <c r="J9" s="2" t="b">
        <v>0</v>
      </c>
      <c r="K9" s="2">
        <v>0</v>
      </c>
      <c r="L9" s="2">
        <v>755</v>
      </c>
      <c r="M9" s="2">
        <v>750</v>
      </c>
      <c r="N9" s="2">
        <v>750</v>
      </c>
      <c r="O9" s="2">
        <v>9</v>
      </c>
      <c r="T9">
        <f t="shared" si="0"/>
        <v>54</v>
      </c>
      <c r="U9">
        <v>8</v>
      </c>
    </row>
    <row r="10" spans="1:21" ht="12.75" customHeight="1">
      <c r="A10" s="3" t="s">
        <v>71</v>
      </c>
      <c r="B10" s="3" t="s">
        <v>68</v>
      </c>
      <c r="C10" s="2">
        <v>4</v>
      </c>
      <c r="D10" s="3" t="s">
        <v>24</v>
      </c>
      <c r="E10" s="2">
        <v>31</v>
      </c>
      <c r="F10" s="2">
        <v>6</v>
      </c>
      <c r="G10" s="2">
        <v>4</v>
      </c>
      <c r="H10" s="2" t="b">
        <v>0</v>
      </c>
      <c r="I10" s="2" t="b">
        <v>0</v>
      </c>
      <c r="J10" s="2" t="b">
        <v>0</v>
      </c>
      <c r="K10" s="2">
        <v>0</v>
      </c>
      <c r="L10" s="2">
        <v>710</v>
      </c>
      <c r="M10" s="2">
        <v>937</v>
      </c>
      <c r="N10" s="2">
        <v>937</v>
      </c>
      <c r="O10" s="2">
        <v>11</v>
      </c>
      <c r="T10">
        <f t="shared" si="0"/>
        <v>41</v>
      </c>
      <c r="U10">
        <v>9</v>
      </c>
    </row>
    <row r="11" spans="1:21" ht="12.75" customHeight="1">
      <c r="A11" s="3" t="s">
        <v>71</v>
      </c>
      <c r="B11" s="3" t="s">
        <v>68</v>
      </c>
      <c r="C11" s="2">
        <v>4</v>
      </c>
      <c r="D11" s="3" t="s">
        <v>24</v>
      </c>
      <c r="E11" s="2">
        <v>13</v>
      </c>
      <c r="F11" s="2">
        <v>2</v>
      </c>
      <c r="G11" s="2">
        <v>0</v>
      </c>
      <c r="H11" s="2" t="b">
        <v>0</v>
      </c>
      <c r="I11" s="2" t="b">
        <v>0</v>
      </c>
      <c r="J11" s="2" t="b">
        <v>0</v>
      </c>
      <c r="K11" s="2">
        <v>0</v>
      </c>
      <c r="L11" s="2">
        <v>230</v>
      </c>
      <c r="M11" s="2">
        <v>925</v>
      </c>
      <c r="N11" s="2">
        <v>925</v>
      </c>
      <c r="O11" s="2">
        <v>13</v>
      </c>
      <c r="T11">
        <f t="shared" si="0"/>
        <v>15</v>
      </c>
      <c r="U11">
        <v>10</v>
      </c>
    </row>
    <row r="12" spans="1:21" ht="12.75" customHeight="1">
      <c r="A12" s="3" t="s">
        <v>71</v>
      </c>
      <c r="B12" s="3" t="s">
        <v>68</v>
      </c>
      <c r="C12" s="2">
        <v>4</v>
      </c>
      <c r="D12" s="3" t="s">
        <v>24</v>
      </c>
      <c r="E12" s="2">
        <v>0</v>
      </c>
      <c r="F12" s="2">
        <v>0</v>
      </c>
      <c r="G12" s="2">
        <v>0</v>
      </c>
      <c r="H12" s="2" t="b">
        <v>0</v>
      </c>
      <c r="I12" s="2" t="b">
        <v>0</v>
      </c>
      <c r="J12" s="2" t="b">
        <v>0</v>
      </c>
      <c r="K12" s="2">
        <v>0</v>
      </c>
      <c r="L12" s="2">
        <v>0</v>
      </c>
      <c r="M12" s="2">
        <v>208</v>
      </c>
      <c r="N12" s="2">
        <v>208</v>
      </c>
      <c r="O12" s="2">
        <v>14</v>
      </c>
      <c r="T12">
        <f t="shared" si="0"/>
        <v>0</v>
      </c>
      <c r="U12">
        <v>11</v>
      </c>
    </row>
    <row r="13" spans="1:21" ht="12.75" customHeight="1">
      <c r="A13" s="3" t="s">
        <v>71</v>
      </c>
      <c r="B13" s="3" t="s">
        <v>68</v>
      </c>
      <c r="C13" s="2">
        <v>4</v>
      </c>
      <c r="D13" s="3" t="s">
        <v>24</v>
      </c>
      <c r="E13" s="2">
        <v>28</v>
      </c>
      <c r="F13" s="2">
        <v>0</v>
      </c>
      <c r="G13" s="2">
        <v>2</v>
      </c>
      <c r="H13" s="2" t="b">
        <v>0</v>
      </c>
      <c r="I13" s="2" t="b">
        <v>0</v>
      </c>
      <c r="J13" s="2" t="b">
        <v>0</v>
      </c>
      <c r="K13" s="2">
        <v>0</v>
      </c>
      <c r="L13" s="2">
        <v>330</v>
      </c>
      <c r="M13" s="2">
        <v>864</v>
      </c>
      <c r="N13" s="2">
        <v>864</v>
      </c>
      <c r="O13" s="2">
        <v>18</v>
      </c>
      <c r="T13">
        <f t="shared" si="0"/>
        <v>30</v>
      </c>
      <c r="U13">
        <v>12</v>
      </c>
    </row>
    <row r="14" spans="1:21" ht="12.75" customHeight="1">
      <c r="A14" s="3" t="s">
        <v>71</v>
      </c>
      <c r="B14" s="3" t="s">
        <v>68</v>
      </c>
      <c r="C14" s="2">
        <v>4</v>
      </c>
      <c r="D14" s="3" t="s">
        <v>24</v>
      </c>
      <c r="E14" s="2">
        <v>0</v>
      </c>
      <c r="F14" s="2">
        <v>0</v>
      </c>
      <c r="G14" s="2">
        <v>0</v>
      </c>
      <c r="H14" s="2" t="b">
        <v>0</v>
      </c>
      <c r="I14" s="2" t="b">
        <v>0</v>
      </c>
      <c r="J14" s="2" t="b">
        <v>0</v>
      </c>
      <c r="K14" s="2">
        <v>0</v>
      </c>
      <c r="L14" s="2">
        <v>0</v>
      </c>
      <c r="M14" s="2">
        <v>1255</v>
      </c>
      <c r="N14" s="2">
        <v>1255</v>
      </c>
      <c r="O14" s="2">
        <v>19</v>
      </c>
      <c r="T14">
        <f t="shared" si="0"/>
        <v>0</v>
      </c>
      <c r="U14">
        <v>13</v>
      </c>
    </row>
    <row r="15" spans="1:21" ht="12.75" customHeight="1">
      <c r="A15" s="3" t="s">
        <v>71</v>
      </c>
      <c r="B15" s="3" t="s">
        <v>68</v>
      </c>
      <c r="C15" s="2">
        <v>4</v>
      </c>
      <c r="D15" s="3" t="s">
        <v>105</v>
      </c>
      <c r="E15" s="2">
        <v>87</v>
      </c>
      <c r="F15" s="2">
        <v>25</v>
      </c>
      <c r="G15" s="2">
        <v>10</v>
      </c>
      <c r="H15" s="2" t="b">
        <v>0</v>
      </c>
      <c r="I15" s="2" t="b">
        <v>1</v>
      </c>
      <c r="J15" s="2" t="b">
        <v>0</v>
      </c>
      <c r="K15" s="2">
        <v>0</v>
      </c>
      <c r="L15" s="2">
        <v>3170</v>
      </c>
      <c r="M15" s="2">
        <v>620</v>
      </c>
      <c r="N15" s="2">
        <v>0</v>
      </c>
      <c r="O15" s="2">
        <v>24</v>
      </c>
      <c r="P15">
        <f>P17-P16</f>
        <v>122</v>
      </c>
      <c r="Q15">
        <f>Q17-Q16</f>
        <v>15</v>
      </c>
      <c r="R15">
        <f>R17-R16</f>
        <v>17</v>
      </c>
      <c r="S15">
        <f>S17-S16</f>
        <v>154</v>
      </c>
      <c r="T15">
        <f t="shared" si="0"/>
        <v>122</v>
      </c>
      <c r="U15">
        <v>14</v>
      </c>
    </row>
    <row r="16" spans="1:21" ht="12.75" customHeight="1">
      <c r="A16" s="3" t="s">
        <v>71</v>
      </c>
      <c r="B16" s="3" t="s">
        <v>68</v>
      </c>
      <c r="C16" s="2">
        <v>4</v>
      </c>
      <c r="D16" s="3" t="s">
        <v>111</v>
      </c>
      <c r="E16" s="2">
        <v>45</v>
      </c>
      <c r="F16" s="2">
        <v>16</v>
      </c>
      <c r="G16" s="2">
        <v>7</v>
      </c>
      <c r="H16" s="2" t="b">
        <v>0</v>
      </c>
      <c r="I16" s="2" t="b">
        <v>1</v>
      </c>
      <c r="J16" s="2" t="b">
        <v>0</v>
      </c>
      <c r="K16" s="2">
        <v>0</v>
      </c>
      <c r="L16" s="2">
        <v>2225</v>
      </c>
      <c r="M16" s="2">
        <v>798</v>
      </c>
      <c r="N16" s="2">
        <v>0</v>
      </c>
      <c r="O16" s="2">
        <v>27</v>
      </c>
      <c r="P16">
        <f>SUM(E15:E16)</f>
        <v>132</v>
      </c>
      <c r="Q16">
        <f>SUM(F15:F16)</f>
        <v>41</v>
      </c>
      <c r="R16">
        <f>SUM(G15:G16)</f>
        <v>17</v>
      </c>
      <c r="S16">
        <f>SUM(P16:R16)</f>
        <v>190</v>
      </c>
      <c r="T16">
        <f t="shared" si="0"/>
        <v>68</v>
      </c>
      <c r="U16">
        <v>15</v>
      </c>
    </row>
    <row r="17" spans="1:21" ht="12.75" customHeight="1">
      <c r="A17" s="3" t="s">
        <v>71</v>
      </c>
      <c r="B17" s="3" t="s">
        <v>68</v>
      </c>
      <c r="C17" s="2">
        <v>4</v>
      </c>
      <c r="D17" s="3" t="s">
        <v>24</v>
      </c>
      <c r="E17" s="2">
        <v>7</v>
      </c>
      <c r="F17" s="2">
        <v>5</v>
      </c>
      <c r="G17" s="2">
        <v>2</v>
      </c>
      <c r="H17" s="2" t="b">
        <v>0</v>
      </c>
      <c r="I17" s="2" t="b">
        <v>0</v>
      </c>
      <c r="J17" s="2" t="b">
        <v>0</v>
      </c>
      <c r="K17" s="2">
        <v>0</v>
      </c>
      <c r="L17" s="2">
        <v>370</v>
      </c>
      <c r="M17" s="2">
        <v>793</v>
      </c>
      <c r="N17" s="2">
        <v>793</v>
      </c>
      <c r="O17" s="2">
        <v>21</v>
      </c>
      <c r="P17">
        <f>SUM(E9:E17)</f>
        <v>254</v>
      </c>
      <c r="Q17">
        <f>SUM(F9:F17)</f>
        <v>56</v>
      </c>
      <c r="R17">
        <f>SUM(G9:G17)</f>
        <v>34</v>
      </c>
      <c r="S17">
        <f>SUM(P17:R17)</f>
        <v>344</v>
      </c>
      <c r="T17">
        <f t="shared" si="0"/>
        <v>14</v>
      </c>
      <c r="U17">
        <v>16</v>
      </c>
    </row>
    <row r="18" spans="1:21" ht="12.75" customHeight="1">
      <c r="A18" s="3"/>
      <c r="B18" s="3"/>
      <c r="C18" s="2"/>
      <c r="D18" s="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T18">
        <f t="shared" si="0"/>
        <v>0</v>
      </c>
      <c r="U18">
        <v>17</v>
      </c>
    </row>
    <row r="19" spans="1:21" ht="12.75" customHeight="1">
      <c r="A19" s="3" t="s">
        <v>95</v>
      </c>
      <c r="B19" s="3" t="s">
        <v>68</v>
      </c>
      <c r="C19" s="2">
        <v>4</v>
      </c>
      <c r="D19" s="3" t="s">
        <v>24</v>
      </c>
      <c r="E19" s="2">
        <v>0</v>
      </c>
      <c r="F19" s="2">
        <v>0</v>
      </c>
      <c r="G19" s="2">
        <v>0</v>
      </c>
      <c r="H19" s="2" t="b">
        <v>0</v>
      </c>
      <c r="I19" s="2" t="b">
        <v>0</v>
      </c>
      <c r="J19" s="2" t="b">
        <v>0</v>
      </c>
      <c r="K19" s="2">
        <v>0</v>
      </c>
      <c r="L19" s="2">
        <v>0</v>
      </c>
      <c r="M19" s="2">
        <v>937</v>
      </c>
      <c r="N19" s="2">
        <v>937</v>
      </c>
      <c r="O19" s="2">
        <v>11</v>
      </c>
      <c r="T19">
        <f t="shared" si="0"/>
        <v>0</v>
      </c>
      <c r="U19">
        <v>18</v>
      </c>
    </row>
    <row r="20" spans="1:21" ht="12.75" customHeight="1">
      <c r="A20" s="3" t="s">
        <v>95</v>
      </c>
      <c r="B20" s="3" t="s">
        <v>68</v>
      </c>
      <c r="C20" s="2">
        <v>4</v>
      </c>
      <c r="D20" s="3" t="s">
        <v>24</v>
      </c>
      <c r="E20" s="2">
        <v>79</v>
      </c>
      <c r="F20" s="2">
        <v>16</v>
      </c>
      <c r="G20" s="2">
        <v>3</v>
      </c>
      <c r="H20" s="2" t="b">
        <v>0</v>
      </c>
      <c r="I20" s="2" t="b">
        <v>1</v>
      </c>
      <c r="J20" s="2" t="b">
        <v>0</v>
      </c>
      <c r="K20" s="2">
        <v>0</v>
      </c>
      <c r="L20" s="2">
        <v>2465</v>
      </c>
      <c r="M20" s="2">
        <v>925</v>
      </c>
      <c r="N20" s="2">
        <v>925</v>
      </c>
      <c r="O20" s="2">
        <v>13</v>
      </c>
      <c r="T20">
        <f t="shared" si="0"/>
        <v>98</v>
      </c>
      <c r="U20">
        <v>19</v>
      </c>
    </row>
    <row r="21" spans="1:21" ht="12.75" customHeight="1">
      <c r="A21" s="3" t="s">
        <v>95</v>
      </c>
      <c r="B21" s="3" t="s">
        <v>68</v>
      </c>
      <c r="C21" s="2">
        <v>4</v>
      </c>
      <c r="D21" s="3" t="s">
        <v>24</v>
      </c>
      <c r="E21" s="2">
        <v>0</v>
      </c>
      <c r="F21" s="2">
        <v>0</v>
      </c>
      <c r="G21" s="2">
        <v>0</v>
      </c>
      <c r="H21" s="2" t="b">
        <v>0</v>
      </c>
      <c r="I21" s="2" t="b">
        <v>0</v>
      </c>
      <c r="J21" s="2" t="b">
        <v>0</v>
      </c>
      <c r="K21" s="2">
        <v>0</v>
      </c>
      <c r="L21" s="2">
        <v>0</v>
      </c>
      <c r="M21" s="2">
        <v>208</v>
      </c>
      <c r="N21" s="2">
        <v>208</v>
      </c>
      <c r="O21" s="2">
        <v>14</v>
      </c>
      <c r="T21">
        <f t="shared" si="0"/>
        <v>0</v>
      </c>
      <c r="U21">
        <v>20</v>
      </c>
    </row>
    <row r="22" spans="1:21" ht="12.75" customHeight="1">
      <c r="A22" s="3" t="s">
        <v>95</v>
      </c>
      <c r="B22" s="3" t="s">
        <v>68</v>
      </c>
      <c r="C22" s="2">
        <v>4</v>
      </c>
      <c r="D22" s="3" t="s">
        <v>24</v>
      </c>
      <c r="E22" s="2">
        <v>21</v>
      </c>
      <c r="F22" s="2">
        <v>8</v>
      </c>
      <c r="G22" s="2">
        <v>1</v>
      </c>
      <c r="H22" s="2" t="b">
        <v>0</v>
      </c>
      <c r="I22" s="2" t="b">
        <v>1</v>
      </c>
      <c r="J22" s="2" t="b">
        <v>0</v>
      </c>
      <c r="K22" s="2">
        <v>0</v>
      </c>
      <c r="L22" s="2">
        <v>1435</v>
      </c>
      <c r="M22" s="2">
        <v>1491</v>
      </c>
      <c r="N22" s="2">
        <v>1491</v>
      </c>
      <c r="O22" s="2">
        <v>22</v>
      </c>
      <c r="P22">
        <f>SUM(E19:E22)</f>
        <v>100</v>
      </c>
      <c r="Q22">
        <f>SUM(F19:F22)</f>
        <v>24</v>
      </c>
      <c r="R22">
        <f>SUM(G19:G22)</f>
        <v>4</v>
      </c>
      <c r="S22">
        <f>SUM(P22:R22)</f>
        <v>128</v>
      </c>
      <c r="T22">
        <f t="shared" si="0"/>
        <v>30</v>
      </c>
      <c r="U22">
        <v>21</v>
      </c>
    </row>
    <row r="23" spans="1:21" ht="12.75" customHeight="1">
      <c r="A23" s="3"/>
      <c r="B23" s="3"/>
      <c r="C23" s="2"/>
      <c r="D23" s="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T23">
        <f t="shared" si="0"/>
        <v>0</v>
      </c>
      <c r="U23">
        <v>22</v>
      </c>
    </row>
    <row r="24" spans="1:21" ht="12.75" customHeight="1">
      <c r="A24" s="3" t="s">
        <v>59</v>
      </c>
      <c r="B24" s="3" t="s">
        <v>60</v>
      </c>
      <c r="C24" s="2">
        <v>5</v>
      </c>
      <c r="D24" s="3" t="s">
        <v>24</v>
      </c>
      <c r="E24" s="2">
        <v>35</v>
      </c>
      <c r="F24" s="2">
        <v>17</v>
      </c>
      <c r="G24" s="2">
        <v>3</v>
      </c>
      <c r="H24" s="2" t="b">
        <v>1</v>
      </c>
      <c r="I24" s="2" t="b">
        <v>0</v>
      </c>
      <c r="J24" s="2" t="b">
        <v>0</v>
      </c>
      <c r="K24" s="2">
        <v>0</v>
      </c>
      <c r="L24" s="2">
        <v>2175</v>
      </c>
      <c r="M24" s="2">
        <v>422</v>
      </c>
      <c r="N24" s="2">
        <v>422</v>
      </c>
      <c r="O24" s="2">
        <v>9</v>
      </c>
      <c r="T24">
        <f t="shared" si="0"/>
        <v>55</v>
      </c>
      <c r="U24">
        <v>23</v>
      </c>
    </row>
    <row r="25" spans="1:21" ht="12.75" customHeight="1">
      <c r="A25" s="3" t="s">
        <v>59</v>
      </c>
      <c r="B25" s="3" t="s">
        <v>60</v>
      </c>
      <c r="C25" s="2">
        <v>5</v>
      </c>
      <c r="D25" s="3" t="s">
        <v>24</v>
      </c>
      <c r="E25" s="2">
        <v>26</v>
      </c>
      <c r="F25" s="2">
        <v>0</v>
      </c>
      <c r="G25" s="2">
        <v>1</v>
      </c>
      <c r="H25" s="2" t="b">
        <v>0</v>
      </c>
      <c r="I25" s="2" t="b">
        <v>0</v>
      </c>
      <c r="J25" s="2" t="b">
        <v>0</v>
      </c>
      <c r="K25" s="2">
        <v>0</v>
      </c>
      <c r="L25" s="2">
        <v>285</v>
      </c>
      <c r="M25" s="2">
        <v>1054</v>
      </c>
      <c r="N25" s="2">
        <v>1054</v>
      </c>
      <c r="O25" s="2">
        <v>11</v>
      </c>
      <c r="T25">
        <f t="shared" si="0"/>
        <v>27</v>
      </c>
      <c r="U25">
        <v>24</v>
      </c>
    </row>
    <row r="26" spans="1:21" ht="12.75" customHeight="1">
      <c r="A26" s="3" t="s">
        <v>59</v>
      </c>
      <c r="B26" s="3" t="s">
        <v>60</v>
      </c>
      <c r="C26" s="2">
        <v>5</v>
      </c>
      <c r="D26" s="3" t="s">
        <v>24</v>
      </c>
      <c r="E26" s="2">
        <v>21</v>
      </c>
      <c r="F26" s="2">
        <v>1</v>
      </c>
      <c r="G26" s="2">
        <v>0</v>
      </c>
      <c r="H26" s="2" t="b">
        <v>0</v>
      </c>
      <c r="I26" s="2" t="b">
        <v>0</v>
      </c>
      <c r="J26" s="2" t="b">
        <v>0</v>
      </c>
      <c r="K26" s="2">
        <v>0</v>
      </c>
      <c r="L26" s="2">
        <v>260</v>
      </c>
      <c r="M26" s="2">
        <v>1041</v>
      </c>
      <c r="N26" s="2">
        <v>1041</v>
      </c>
      <c r="O26" s="2">
        <v>13</v>
      </c>
      <c r="T26">
        <f t="shared" si="0"/>
        <v>22</v>
      </c>
      <c r="U26">
        <v>25</v>
      </c>
    </row>
    <row r="27" spans="1:21" ht="12.75" customHeight="1">
      <c r="A27" s="3" t="s">
        <v>59</v>
      </c>
      <c r="B27" s="3" t="s">
        <v>60</v>
      </c>
      <c r="C27" s="2">
        <v>5</v>
      </c>
      <c r="D27" s="3" t="s">
        <v>24</v>
      </c>
      <c r="E27" s="2">
        <v>0</v>
      </c>
      <c r="F27" s="2">
        <v>0</v>
      </c>
      <c r="G27" s="2">
        <v>0</v>
      </c>
      <c r="H27" s="2" t="b">
        <v>0</v>
      </c>
      <c r="I27" s="2" t="b">
        <v>0</v>
      </c>
      <c r="J27" s="2" t="b">
        <v>0</v>
      </c>
      <c r="K27" s="2">
        <v>0</v>
      </c>
      <c r="L27" s="2">
        <v>0</v>
      </c>
      <c r="M27" s="2">
        <v>234</v>
      </c>
      <c r="N27" s="2">
        <v>234</v>
      </c>
      <c r="O27" s="2">
        <v>14</v>
      </c>
      <c r="T27">
        <f t="shared" si="0"/>
        <v>0</v>
      </c>
      <c r="U27">
        <v>26</v>
      </c>
    </row>
    <row r="28" spans="1:21" ht="12.75" customHeight="1">
      <c r="A28" s="3" t="s">
        <v>59</v>
      </c>
      <c r="B28" s="3" t="s">
        <v>60</v>
      </c>
      <c r="C28" s="2">
        <v>5</v>
      </c>
      <c r="D28" s="3" t="s">
        <v>24</v>
      </c>
      <c r="E28" s="2">
        <v>12</v>
      </c>
      <c r="F28" s="2">
        <v>4</v>
      </c>
      <c r="G28" s="2">
        <v>4</v>
      </c>
      <c r="H28" s="2" t="b">
        <v>0</v>
      </c>
      <c r="I28" s="2" t="b">
        <v>0</v>
      </c>
      <c r="J28" s="2" t="b">
        <v>0</v>
      </c>
      <c r="K28" s="2">
        <v>0</v>
      </c>
      <c r="L28" s="2">
        <v>420</v>
      </c>
      <c r="M28" s="2">
        <v>511</v>
      </c>
      <c r="N28" s="2">
        <v>511</v>
      </c>
      <c r="O28" s="2">
        <v>16</v>
      </c>
      <c r="T28">
        <f t="shared" si="0"/>
        <v>20</v>
      </c>
      <c r="U28">
        <v>27</v>
      </c>
    </row>
    <row r="29" spans="1:21" ht="12.75" customHeight="1">
      <c r="A29" s="3" t="s">
        <v>59</v>
      </c>
      <c r="B29" s="3" t="s">
        <v>60</v>
      </c>
      <c r="C29" s="2">
        <v>5</v>
      </c>
      <c r="D29" s="3" t="s">
        <v>24</v>
      </c>
      <c r="E29" s="2">
        <v>69</v>
      </c>
      <c r="F29" s="2">
        <v>5</v>
      </c>
      <c r="G29" s="2">
        <v>4</v>
      </c>
      <c r="H29" s="2" t="b">
        <v>0</v>
      </c>
      <c r="I29" s="2" t="b">
        <v>0</v>
      </c>
      <c r="J29" s="2" t="b">
        <v>0</v>
      </c>
      <c r="K29" s="2">
        <v>0</v>
      </c>
      <c r="L29" s="2">
        <v>1040</v>
      </c>
      <c r="M29" s="2">
        <v>972</v>
      </c>
      <c r="N29" s="2">
        <v>972</v>
      </c>
      <c r="O29" s="2">
        <v>18</v>
      </c>
      <c r="T29">
        <f t="shared" si="0"/>
        <v>78</v>
      </c>
      <c r="U29">
        <v>28</v>
      </c>
    </row>
    <row r="30" spans="1:21" ht="12.75" customHeight="1">
      <c r="A30" s="3" t="s">
        <v>59</v>
      </c>
      <c r="B30" s="3" t="s">
        <v>60</v>
      </c>
      <c r="C30" s="2">
        <v>5</v>
      </c>
      <c r="D30" s="3" t="s">
        <v>24</v>
      </c>
      <c r="E30" s="2">
        <v>0</v>
      </c>
      <c r="F30" s="2">
        <v>0</v>
      </c>
      <c r="G30" s="2">
        <v>0</v>
      </c>
      <c r="H30" s="2" t="b">
        <v>0</v>
      </c>
      <c r="I30" s="2" t="b">
        <v>0</v>
      </c>
      <c r="J30" s="2" t="b">
        <v>0</v>
      </c>
      <c r="K30" s="2">
        <v>0</v>
      </c>
      <c r="L30" s="2">
        <v>0</v>
      </c>
      <c r="M30" s="2">
        <v>1411</v>
      </c>
      <c r="N30" s="2">
        <v>1411</v>
      </c>
      <c r="O30" s="2">
        <v>19</v>
      </c>
      <c r="T30">
        <f t="shared" si="0"/>
        <v>0</v>
      </c>
      <c r="U30">
        <v>29</v>
      </c>
    </row>
    <row r="31" spans="1:21" ht="12.75" customHeight="1">
      <c r="A31" s="3" t="s">
        <v>59</v>
      </c>
      <c r="B31" s="3" t="s">
        <v>60</v>
      </c>
      <c r="C31" s="2">
        <v>5</v>
      </c>
      <c r="D31" s="3" t="s">
        <v>104</v>
      </c>
      <c r="E31" s="2">
        <v>28</v>
      </c>
      <c r="F31" s="2">
        <v>11</v>
      </c>
      <c r="G31" s="2">
        <v>4</v>
      </c>
      <c r="H31" s="2" t="b">
        <v>0</v>
      </c>
      <c r="I31" s="2" t="b">
        <v>0</v>
      </c>
      <c r="J31" s="2" t="b">
        <v>0</v>
      </c>
      <c r="K31" s="2">
        <v>0</v>
      </c>
      <c r="L31" s="2">
        <v>930</v>
      </c>
      <c r="M31" s="2">
        <v>965</v>
      </c>
      <c r="N31" s="2">
        <v>35</v>
      </c>
      <c r="O31" s="2">
        <v>23</v>
      </c>
      <c r="T31">
        <f t="shared" si="0"/>
        <v>43</v>
      </c>
      <c r="U31">
        <v>30</v>
      </c>
    </row>
    <row r="32" spans="1:21" ht="12.75" customHeight="1">
      <c r="A32" s="3" t="s">
        <v>59</v>
      </c>
      <c r="B32" s="3" t="s">
        <v>60</v>
      </c>
      <c r="C32" s="2">
        <v>5</v>
      </c>
      <c r="D32" s="3" t="s">
        <v>107</v>
      </c>
      <c r="E32" s="2">
        <v>52</v>
      </c>
      <c r="F32" s="2">
        <v>0</v>
      </c>
      <c r="G32" s="2">
        <v>1</v>
      </c>
      <c r="H32" s="2" t="b">
        <v>0</v>
      </c>
      <c r="I32" s="2" t="b">
        <v>0</v>
      </c>
      <c r="J32" s="2" t="b">
        <v>0</v>
      </c>
      <c r="K32" s="2">
        <v>0</v>
      </c>
      <c r="L32" s="2">
        <v>545</v>
      </c>
      <c r="M32" s="2">
        <v>1395</v>
      </c>
      <c r="N32" s="2">
        <v>850</v>
      </c>
      <c r="O32" s="2">
        <v>25</v>
      </c>
      <c r="T32">
        <f t="shared" si="0"/>
        <v>53</v>
      </c>
      <c r="U32">
        <v>31</v>
      </c>
    </row>
    <row r="33" spans="1:21" ht="12.75" customHeight="1">
      <c r="A33" s="3" t="s">
        <v>59</v>
      </c>
      <c r="B33" s="3" t="s">
        <v>60</v>
      </c>
      <c r="C33" s="2">
        <v>5</v>
      </c>
      <c r="D33" s="3" t="s">
        <v>24</v>
      </c>
      <c r="E33" s="2">
        <v>15</v>
      </c>
      <c r="F33" s="2">
        <v>6</v>
      </c>
      <c r="G33" s="2">
        <v>4</v>
      </c>
      <c r="H33" s="2" t="b">
        <v>1</v>
      </c>
      <c r="I33" s="2" t="b">
        <v>0</v>
      </c>
      <c r="J33" s="2" t="b">
        <v>0</v>
      </c>
      <c r="K33" s="2">
        <v>0</v>
      </c>
      <c r="L33" s="2">
        <v>1450</v>
      </c>
      <c r="M33" s="2">
        <v>446</v>
      </c>
      <c r="N33" s="2">
        <v>446</v>
      </c>
      <c r="O33" s="2">
        <v>21</v>
      </c>
      <c r="P33">
        <f>SUM(E24:E33)</f>
        <v>258</v>
      </c>
      <c r="Q33">
        <f>SUM(F24:F33)</f>
        <v>44</v>
      </c>
      <c r="R33">
        <f>SUM(G24:G33)</f>
        <v>21</v>
      </c>
      <c r="S33">
        <f>SUM(P33:R33)</f>
        <v>323</v>
      </c>
      <c r="T33">
        <f t="shared" si="0"/>
        <v>25</v>
      </c>
      <c r="U33">
        <v>32</v>
      </c>
    </row>
    <row r="34" spans="1:21" ht="12.75" customHeight="1">
      <c r="A34" s="3"/>
      <c r="B34" s="3"/>
      <c r="C34" s="2"/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T34">
        <f t="shared" si="0"/>
        <v>0</v>
      </c>
      <c r="U34">
        <v>33</v>
      </c>
    </row>
    <row r="35" spans="1:21" ht="12.75" customHeight="1">
      <c r="A35" s="3" t="s">
        <v>28</v>
      </c>
      <c r="B35" s="3" t="s">
        <v>29</v>
      </c>
      <c r="C35" s="2">
        <v>6</v>
      </c>
      <c r="D35" s="3" t="s">
        <v>24</v>
      </c>
      <c r="E35" s="2">
        <v>14</v>
      </c>
      <c r="F35" s="2">
        <v>0</v>
      </c>
      <c r="G35" s="2">
        <v>2</v>
      </c>
      <c r="H35" s="2" t="b">
        <v>0</v>
      </c>
      <c r="I35" s="2" t="b">
        <v>0</v>
      </c>
      <c r="J35" s="2" t="b">
        <v>0</v>
      </c>
      <c r="K35" s="2">
        <v>0</v>
      </c>
      <c r="L35" s="2">
        <v>190</v>
      </c>
      <c r="M35" s="2">
        <v>2333</v>
      </c>
      <c r="N35" s="2">
        <v>2333</v>
      </c>
      <c r="O35" s="2">
        <v>8</v>
      </c>
      <c r="T35">
        <f t="shared" si="0"/>
        <v>16</v>
      </c>
      <c r="U35">
        <v>34</v>
      </c>
    </row>
    <row r="36" spans="1:21" ht="12.75" customHeight="1">
      <c r="A36" s="3" t="s">
        <v>28</v>
      </c>
      <c r="B36" s="3" t="s">
        <v>29</v>
      </c>
      <c r="C36" s="2">
        <v>6</v>
      </c>
      <c r="D36" s="3" t="s">
        <v>24</v>
      </c>
      <c r="E36" s="2">
        <v>18</v>
      </c>
      <c r="F36" s="2">
        <v>7</v>
      </c>
      <c r="G36" s="2">
        <v>1</v>
      </c>
      <c r="H36" s="2" t="b">
        <v>0</v>
      </c>
      <c r="I36" s="2" t="b">
        <v>0</v>
      </c>
      <c r="J36" s="2" t="b">
        <v>0</v>
      </c>
      <c r="K36" s="2">
        <v>0</v>
      </c>
      <c r="L36" s="2">
        <v>555</v>
      </c>
      <c r="M36" s="2">
        <v>1694</v>
      </c>
      <c r="N36" s="2">
        <v>1694</v>
      </c>
      <c r="O36" s="2">
        <v>10</v>
      </c>
      <c r="T36">
        <f t="shared" si="0"/>
        <v>26</v>
      </c>
      <c r="U36">
        <v>35</v>
      </c>
    </row>
    <row r="37" spans="1:21" ht="12.75" customHeight="1">
      <c r="A37" s="3" t="s">
        <v>28</v>
      </c>
      <c r="B37" s="3" t="s">
        <v>29</v>
      </c>
      <c r="C37" s="2">
        <v>6</v>
      </c>
      <c r="D37" s="3" t="s">
        <v>24</v>
      </c>
      <c r="E37" s="2">
        <v>6</v>
      </c>
      <c r="F37" s="2">
        <v>7</v>
      </c>
      <c r="G37" s="2">
        <v>0</v>
      </c>
      <c r="H37" s="2" t="b">
        <v>0</v>
      </c>
      <c r="I37" s="2" t="b">
        <v>0</v>
      </c>
      <c r="J37" s="2" t="b">
        <v>0</v>
      </c>
      <c r="K37" s="2">
        <v>0</v>
      </c>
      <c r="L37" s="2">
        <v>410</v>
      </c>
      <c r="M37" s="2">
        <v>1824</v>
      </c>
      <c r="N37" s="2">
        <v>1824</v>
      </c>
      <c r="O37" s="2">
        <v>12</v>
      </c>
      <c r="T37">
        <f t="shared" si="0"/>
        <v>13</v>
      </c>
      <c r="U37">
        <v>36</v>
      </c>
    </row>
    <row r="38" spans="1:21" ht="12.75" customHeight="1">
      <c r="A38" s="3" t="s">
        <v>28</v>
      </c>
      <c r="B38" s="3" t="s">
        <v>29</v>
      </c>
      <c r="C38" s="2">
        <v>6</v>
      </c>
      <c r="D38" s="3" t="s">
        <v>24</v>
      </c>
      <c r="E38" s="2">
        <v>0</v>
      </c>
      <c r="F38" s="2">
        <v>0</v>
      </c>
      <c r="G38" s="2">
        <v>0</v>
      </c>
      <c r="H38" s="2" t="b">
        <v>0</v>
      </c>
      <c r="I38" s="2" t="b">
        <v>0</v>
      </c>
      <c r="J38" s="2" t="b">
        <v>0</v>
      </c>
      <c r="K38" s="2">
        <v>0</v>
      </c>
      <c r="L38" s="2">
        <v>0</v>
      </c>
      <c r="M38" s="2">
        <v>758</v>
      </c>
      <c r="N38" s="2">
        <v>758</v>
      </c>
      <c r="O38" s="2">
        <v>15</v>
      </c>
      <c r="P38">
        <f>SUM(E35:E38)</f>
        <v>38</v>
      </c>
      <c r="Q38">
        <f>SUM(F35:F38)</f>
        <v>14</v>
      </c>
      <c r="R38">
        <f>SUM(G35:G38)</f>
        <v>3</v>
      </c>
      <c r="S38">
        <f>SUM(P38:R38)</f>
        <v>55</v>
      </c>
      <c r="T38">
        <f t="shared" si="0"/>
        <v>0</v>
      </c>
      <c r="U38">
        <v>37</v>
      </c>
    </row>
    <row r="39" spans="1:21" ht="12.75" customHeight="1">
      <c r="A39" s="3"/>
      <c r="B39" s="3"/>
      <c r="C39" s="2"/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T39">
        <f t="shared" si="0"/>
        <v>0</v>
      </c>
      <c r="U39">
        <v>38</v>
      </c>
    </row>
    <row r="40" spans="1:21" ht="12.75" customHeight="1">
      <c r="A40" s="3" t="s">
        <v>74</v>
      </c>
      <c r="B40" s="3" t="s">
        <v>75</v>
      </c>
      <c r="C40" s="2">
        <v>5</v>
      </c>
      <c r="D40" s="3" t="s">
        <v>24</v>
      </c>
      <c r="E40" s="2">
        <v>86</v>
      </c>
      <c r="F40" s="2">
        <v>30</v>
      </c>
      <c r="G40" s="2">
        <v>13</v>
      </c>
      <c r="H40" s="2" t="b">
        <v>0</v>
      </c>
      <c r="I40" s="2" t="b">
        <v>0</v>
      </c>
      <c r="J40" s="2" t="b">
        <v>0</v>
      </c>
      <c r="K40" s="2">
        <v>0</v>
      </c>
      <c r="L40" s="2">
        <v>2685</v>
      </c>
      <c r="M40" s="2">
        <v>844</v>
      </c>
      <c r="N40" s="2">
        <v>844</v>
      </c>
      <c r="O40" s="2">
        <v>9</v>
      </c>
      <c r="T40">
        <f t="shared" si="0"/>
        <v>129</v>
      </c>
      <c r="U40">
        <v>39</v>
      </c>
    </row>
    <row r="41" spans="1:21" ht="12.75" customHeight="1">
      <c r="A41" s="3" t="s">
        <v>74</v>
      </c>
      <c r="B41" s="3" t="s">
        <v>75</v>
      </c>
      <c r="C41" s="2">
        <v>5</v>
      </c>
      <c r="D41" s="3" t="s">
        <v>24</v>
      </c>
      <c r="E41" s="2">
        <v>4</v>
      </c>
      <c r="F41" s="2">
        <v>0</v>
      </c>
      <c r="G41" s="2">
        <v>3</v>
      </c>
      <c r="H41" s="2" t="b">
        <v>0</v>
      </c>
      <c r="I41" s="2" t="b">
        <v>0</v>
      </c>
      <c r="J41" s="2" t="b">
        <v>0</v>
      </c>
      <c r="K41" s="2">
        <v>0</v>
      </c>
      <c r="L41" s="2">
        <v>115</v>
      </c>
      <c r="M41" s="2">
        <v>1054</v>
      </c>
      <c r="N41" s="2">
        <v>1054</v>
      </c>
      <c r="O41" s="2">
        <v>11</v>
      </c>
      <c r="T41">
        <f t="shared" si="0"/>
        <v>7</v>
      </c>
      <c r="U41">
        <v>40</v>
      </c>
    </row>
    <row r="42" spans="1:21" ht="12.75" customHeight="1">
      <c r="A42" s="3" t="s">
        <v>74</v>
      </c>
      <c r="B42" s="3" t="s">
        <v>75</v>
      </c>
      <c r="C42" s="2">
        <v>5</v>
      </c>
      <c r="D42" s="3" t="s">
        <v>24</v>
      </c>
      <c r="E42" s="2">
        <v>32</v>
      </c>
      <c r="F42" s="2">
        <v>2</v>
      </c>
      <c r="G42" s="2">
        <v>1</v>
      </c>
      <c r="H42" s="2" t="b">
        <v>0</v>
      </c>
      <c r="I42" s="2" t="b">
        <v>0</v>
      </c>
      <c r="J42" s="2" t="b">
        <v>0</v>
      </c>
      <c r="K42" s="2">
        <v>0</v>
      </c>
      <c r="L42" s="2">
        <v>445</v>
      </c>
      <c r="M42" s="2">
        <v>1041</v>
      </c>
      <c r="N42" s="2">
        <v>1041</v>
      </c>
      <c r="O42" s="2">
        <v>13</v>
      </c>
      <c r="T42">
        <f t="shared" si="0"/>
        <v>35</v>
      </c>
      <c r="U42">
        <v>41</v>
      </c>
    </row>
    <row r="43" spans="1:21" ht="12.75" customHeight="1">
      <c r="A43" s="3" t="s">
        <v>74</v>
      </c>
      <c r="B43" s="3" t="s">
        <v>75</v>
      </c>
      <c r="C43" s="2">
        <v>5</v>
      </c>
      <c r="D43" s="3" t="s">
        <v>24</v>
      </c>
      <c r="E43" s="2">
        <v>0</v>
      </c>
      <c r="F43" s="2">
        <v>0</v>
      </c>
      <c r="G43" s="2">
        <v>0</v>
      </c>
      <c r="H43" s="2" t="b">
        <v>0</v>
      </c>
      <c r="I43" s="2" t="b">
        <v>0</v>
      </c>
      <c r="J43" s="2" t="b">
        <v>0</v>
      </c>
      <c r="K43" s="2">
        <v>0</v>
      </c>
      <c r="L43" s="2">
        <v>0</v>
      </c>
      <c r="M43" s="2">
        <v>234</v>
      </c>
      <c r="N43" s="2">
        <v>234</v>
      </c>
      <c r="O43" s="2">
        <v>14</v>
      </c>
      <c r="T43">
        <f t="shared" si="0"/>
        <v>0</v>
      </c>
      <c r="U43">
        <v>42</v>
      </c>
    </row>
    <row r="44" spans="1:21" ht="12.75" customHeight="1">
      <c r="A44" s="3" t="s">
        <v>74</v>
      </c>
      <c r="B44" s="3" t="s">
        <v>75</v>
      </c>
      <c r="C44" s="2">
        <v>5</v>
      </c>
      <c r="D44" s="3" t="s">
        <v>24</v>
      </c>
      <c r="E44" s="2">
        <v>6</v>
      </c>
      <c r="F44" s="2">
        <v>2</v>
      </c>
      <c r="G44" s="2">
        <v>1</v>
      </c>
      <c r="H44" s="2" t="b">
        <v>0</v>
      </c>
      <c r="I44" s="2" t="b">
        <v>0</v>
      </c>
      <c r="J44" s="2" t="b">
        <v>0</v>
      </c>
      <c r="K44" s="2">
        <v>0</v>
      </c>
      <c r="L44" s="2">
        <v>185</v>
      </c>
      <c r="M44" s="2">
        <v>511</v>
      </c>
      <c r="N44" s="2">
        <v>511</v>
      </c>
      <c r="O44" s="2">
        <v>16</v>
      </c>
      <c r="T44">
        <f t="shared" si="0"/>
        <v>9</v>
      </c>
      <c r="U44">
        <v>43</v>
      </c>
    </row>
    <row r="45" spans="1:21" ht="12.75" customHeight="1">
      <c r="A45" s="3" t="s">
        <v>74</v>
      </c>
      <c r="B45" s="3" t="s">
        <v>75</v>
      </c>
      <c r="C45" s="2">
        <v>5</v>
      </c>
      <c r="D45" s="3" t="s">
        <v>24</v>
      </c>
      <c r="E45" s="2">
        <v>14</v>
      </c>
      <c r="F45" s="2">
        <v>6</v>
      </c>
      <c r="G45" s="2">
        <v>2</v>
      </c>
      <c r="H45" s="2" t="b">
        <v>0</v>
      </c>
      <c r="I45" s="2" t="b">
        <v>0</v>
      </c>
      <c r="J45" s="2" t="b">
        <v>0</v>
      </c>
      <c r="K45" s="2">
        <v>0</v>
      </c>
      <c r="L45" s="2">
        <v>490</v>
      </c>
      <c r="M45" s="2">
        <v>511</v>
      </c>
      <c r="N45" s="2">
        <v>511</v>
      </c>
      <c r="O45" s="2">
        <v>16</v>
      </c>
      <c r="T45">
        <f t="shared" si="0"/>
        <v>22</v>
      </c>
      <c r="U45">
        <v>44</v>
      </c>
    </row>
    <row r="46" spans="1:21" ht="12.75" customHeight="1">
      <c r="A46" s="3" t="s">
        <v>74</v>
      </c>
      <c r="B46" s="3" t="s">
        <v>75</v>
      </c>
      <c r="C46" s="2">
        <v>5</v>
      </c>
      <c r="D46" s="3" t="s">
        <v>24</v>
      </c>
      <c r="E46" s="2">
        <v>29</v>
      </c>
      <c r="F46" s="2">
        <v>25</v>
      </c>
      <c r="G46" s="2">
        <v>10</v>
      </c>
      <c r="H46" s="2" t="b">
        <v>0</v>
      </c>
      <c r="I46" s="2" t="b">
        <v>0</v>
      </c>
      <c r="J46" s="2" t="b">
        <v>0</v>
      </c>
      <c r="K46" s="2">
        <v>100</v>
      </c>
      <c r="L46" s="2">
        <v>1790</v>
      </c>
      <c r="M46" s="2">
        <v>972</v>
      </c>
      <c r="N46" s="2">
        <v>972</v>
      </c>
      <c r="O46" s="2">
        <v>18</v>
      </c>
      <c r="T46">
        <f t="shared" si="0"/>
        <v>64</v>
      </c>
      <c r="U46">
        <v>45</v>
      </c>
    </row>
    <row r="47" spans="1:21" ht="12.75" customHeight="1">
      <c r="A47" s="3" t="s">
        <v>74</v>
      </c>
      <c r="B47" s="3" t="s">
        <v>75</v>
      </c>
      <c r="C47" s="2">
        <v>5</v>
      </c>
      <c r="D47" s="3" t="s">
        <v>24</v>
      </c>
      <c r="E47" s="2">
        <v>0</v>
      </c>
      <c r="F47" s="2">
        <v>0</v>
      </c>
      <c r="G47" s="2">
        <v>0</v>
      </c>
      <c r="H47" s="2" t="b">
        <v>0</v>
      </c>
      <c r="I47" s="2" t="b">
        <v>0</v>
      </c>
      <c r="J47" s="2" t="b">
        <v>0</v>
      </c>
      <c r="K47" s="2">
        <v>0</v>
      </c>
      <c r="L47" s="2">
        <v>0</v>
      </c>
      <c r="M47" s="2">
        <v>1411</v>
      </c>
      <c r="N47" s="2">
        <v>1411</v>
      </c>
      <c r="O47" s="2">
        <v>19</v>
      </c>
      <c r="T47">
        <f t="shared" si="0"/>
        <v>0</v>
      </c>
      <c r="U47">
        <v>46</v>
      </c>
    </row>
    <row r="48" spans="1:21" ht="12.75" customHeight="1">
      <c r="A48" s="3" t="s">
        <v>74</v>
      </c>
      <c r="B48" s="3" t="s">
        <v>75</v>
      </c>
      <c r="C48" s="2">
        <v>5</v>
      </c>
      <c r="D48" s="3" t="s">
        <v>103</v>
      </c>
      <c r="E48" s="2">
        <v>19</v>
      </c>
      <c r="F48" s="2">
        <v>14</v>
      </c>
      <c r="G48" s="2">
        <v>3</v>
      </c>
      <c r="H48" s="2" t="b">
        <v>0</v>
      </c>
      <c r="I48" s="2" t="b">
        <v>0</v>
      </c>
      <c r="J48" s="2" t="b">
        <v>0</v>
      </c>
      <c r="K48" s="2">
        <v>0</v>
      </c>
      <c r="L48" s="2">
        <v>965</v>
      </c>
      <c r="M48" s="2">
        <v>930</v>
      </c>
      <c r="N48" s="2">
        <v>0</v>
      </c>
      <c r="O48" s="2">
        <v>23</v>
      </c>
      <c r="T48">
        <f t="shared" si="0"/>
        <v>36</v>
      </c>
      <c r="U48">
        <v>47</v>
      </c>
    </row>
    <row r="49" spans="1:21" ht="12.75" customHeight="1">
      <c r="A49" s="3" t="s">
        <v>74</v>
      </c>
      <c r="B49" s="3" t="s">
        <v>75</v>
      </c>
      <c r="C49" s="2">
        <v>5</v>
      </c>
      <c r="D49" s="3" t="s">
        <v>109</v>
      </c>
      <c r="E49" s="2">
        <v>69</v>
      </c>
      <c r="F49" s="2">
        <v>18</v>
      </c>
      <c r="G49" s="2">
        <v>12</v>
      </c>
      <c r="H49" s="2" t="b">
        <v>0</v>
      </c>
      <c r="I49" s="2" t="b">
        <v>0</v>
      </c>
      <c r="J49" s="2" t="b">
        <v>0</v>
      </c>
      <c r="K49" s="2">
        <v>0</v>
      </c>
      <c r="L49" s="2">
        <v>1890</v>
      </c>
      <c r="M49" s="2">
        <v>820</v>
      </c>
      <c r="N49" s="2">
        <v>0</v>
      </c>
      <c r="O49" s="2">
        <v>26</v>
      </c>
      <c r="T49">
        <f t="shared" si="0"/>
        <v>99</v>
      </c>
      <c r="U49">
        <v>48</v>
      </c>
    </row>
    <row r="50" spans="1:21" ht="12.75" customHeight="1">
      <c r="A50" s="3" t="s">
        <v>74</v>
      </c>
      <c r="B50" s="3" t="s">
        <v>75</v>
      </c>
      <c r="C50" s="2">
        <v>5</v>
      </c>
      <c r="D50" s="3" t="s">
        <v>24</v>
      </c>
      <c r="E50" s="2">
        <v>66</v>
      </c>
      <c r="F50" s="2">
        <v>14</v>
      </c>
      <c r="G50" s="2">
        <v>12</v>
      </c>
      <c r="H50" s="2" t="b">
        <v>0</v>
      </c>
      <c r="I50" s="2" t="b">
        <v>0</v>
      </c>
      <c r="J50" s="2" t="b">
        <v>0</v>
      </c>
      <c r="K50" s="2">
        <v>0</v>
      </c>
      <c r="L50" s="2">
        <v>1660</v>
      </c>
      <c r="M50" s="2">
        <v>892</v>
      </c>
      <c r="N50" s="2">
        <v>892</v>
      </c>
      <c r="O50" s="2">
        <v>21</v>
      </c>
      <c r="P50">
        <f>SUM(E40:E50)</f>
        <v>325</v>
      </c>
      <c r="Q50">
        <f>SUM(F40:F50)</f>
        <v>111</v>
      </c>
      <c r="R50">
        <f>SUM(G40:G50)</f>
        <v>57</v>
      </c>
      <c r="S50">
        <f>SUM(P50:R50)</f>
        <v>493</v>
      </c>
      <c r="T50">
        <f t="shared" si="0"/>
        <v>92</v>
      </c>
      <c r="U50">
        <v>49</v>
      </c>
    </row>
    <row r="51" spans="1:21" ht="12.75" customHeight="1">
      <c r="A51" s="3"/>
      <c r="B51" s="3"/>
      <c r="C51" s="2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T51">
        <f t="shared" si="0"/>
        <v>0</v>
      </c>
      <c r="U51">
        <v>50</v>
      </c>
    </row>
    <row r="52" spans="1:21" ht="12.75" customHeight="1">
      <c r="A52" s="3" t="s">
        <v>82</v>
      </c>
      <c r="B52" s="3" t="s">
        <v>58</v>
      </c>
      <c r="C52" s="2">
        <v>6</v>
      </c>
      <c r="D52" s="3" t="s">
        <v>21</v>
      </c>
      <c r="E52" s="2">
        <v>30</v>
      </c>
      <c r="F52" s="2">
        <v>13</v>
      </c>
      <c r="G52" s="2">
        <v>3</v>
      </c>
      <c r="H52" s="2" t="b">
        <v>0</v>
      </c>
      <c r="I52" s="2" t="b">
        <v>0</v>
      </c>
      <c r="J52" s="2" t="b">
        <v>0</v>
      </c>
      <c r="K52" s="2">
        <v>200</v>
      </c>
      <c r="L52" s="2">
        <v>1025</v>
      </c>
      <c r="M52" s="2">
        <v>1369</v>
      </c>
      <c r="N52" s="2">
        <v>1369</v>
      </c>
      <c r="O52" s="2">
        <v>9</v>
      </c>
      <c r="T52">
        <f t="shared" si="0"/>
        <v>46</v>
      </c>
      <c r="U52">
        <v>51</v>
      </c>
    </row>
    <row r="53" spans="1:21" ht="12.75" customHeight="1">
      <c r="A53" s="3" t="s">
        <v>82</v>
      </c>
      <c r="B53" s="3" t="s">
        <v>58</v>
      </c>
      <c r="C53" s="2">
        <v>6</v>
      </c>
      <c r="D53" s="3" t="s">
        <v>21</v>
      </c>
      <c r="E53" s="2">
        <v>32</v>
      </c>
      <c r="F53" s="2">
        <v>29</v>
      </c>
      <c r="G53" s="2">
        <v>16</v>
      </c>
      <c r="H53" s="2" t="b">
        <v>0</v>
      </c>
      <c r="I53" s="2" t="b">
        <v>0</v>
      </c>
      <c r="J53" s="2" t="b">
        <v>0</v>
      </c>
      <c r="K53" s="2">
        <v>0</v>
      </c>
      <c r="L53" s="2">
        <v>2170</v>
      </c>
      <c r="M53" s="2">
        <v>793</v>
      </c>
      <c r="N53" s="2">
        <v>793</v>
      </c>
      <c r="O53" s="2">
        <v>10</v>
      </c>
      <c r="T53">
        <f t="shared" si="0"/>
        <v>77</v>
      </c>
      <c r="U53">
        <v>52</v>
      </c>
    </row>
    <row r="54" spans="1:21" ht="12.75" customHeight="1">
      <c r="A54" s="3" t="s">
        <v>82</v>
      </c>
      <c r="B54" s="3" t="s">
        <v>58</v>
      </c>
      <c r="C54" s="2">
        <v>6</v>
      </c>
      <c r="D54" s="3" t="s">
        <v>21</v>
      </c>
      <c r="E54" s="2">
        <v>0</v>
      </c>
      <c r="F54" s="2">
        <v>0</v>
      </c>
      <c r="G54" s="2">
        <v>0</v>
      </c>
      <c r="H54" s="2" t="b">
        <v>0</v>
      </c>
      <c r="I54" s="2" t="b">
        <v>0</v>
      </c>
      <c r="J54" s="2" t="b">
        <v>0</v>
      </c>
      <c r="K54" s="2">
        <v>0</v>
      </c>
      <c r="L54" s="2">
        <v>0</v>
      </c>
      <c r="M54" s="2">
        <v>333</v>
      </c>
      <c r="N54" s="2">
        <v>333</v>
      </c>
      <c r="O54" s="2">
        <v>15</v>
      </c>
      <c r="T54">
        <f t="shared" si="0"/>
        <v>0</v>
      </c>
      <c r="U54">
        <v>53</v>
      </c>
    </row>
    <row r="55" spans="1:21" ht="12.75" customHeight="1">
      <c r="A55" s="3" t="s">
        <v>82</v>
      </c>
      <c r="B55" s="3" t="s">
        <v>58</v>
      </c>
      <c r="C55" s="2">
        <v>6</v>
      </c>
      <c r="D55" s="3" t="s">
        <v>21</v>
      </c>
      <c r="E55" s="2">
        <v>25</v>
      </c>
      <c r="F55" s="2">
        <v>7</v>
      </c>
      <c r="G55" s="2">
        <v>0</v>
      </c>
      <c r="H55" s="2" t="b">
        <v>0</v>
      </c>
      <c r="I55" s="2" t="b">
        <v>0</v>
      </c>
      <c r="J55" s="2" t="b">
        <v>0</v>
      </c>
      <c r="K55" s="2">
        <v>100</v>
      </c>
      <c r="L55" s="2">
        <v>600</v>
      </c>
      <c r="M55" s="2">
        <v>1051</v>
      </c>
      <c r="N55" s="2">
        <v>1051</v>
      </c>
      <c r="O55" s="2">
        <v>13</v>
      </c>
      <c r="T55">
        <f t="shared" si="0"/>
        <v>32</v>
      </c>
      <c r="U55">
        <v>54</v>
      </c>
    </row>
    <row r="56" spans="1:21" ht="12.75" customHeight="1">
      <c r="A56" s="3" t="s">
        <v>82</v>
      </c>
      <c r="B56" s="3" t="s">
        <v>97</v>
      </c>
      <c r="C56" s="2">
        <v>3</v>
      </c>
      <c r="D56" s="3" t="s">
        <v>21</v>
      </c>
      <c r="E56" s="2">
        <v>5</v>
      </c>
      <c r="F56" s="2">
        <v>0</v>
      </c>
      <c r="G56" s="2">
        <v>4</v>
      </c>
      <c r="H56" s="2" t="b">
        <v>0</v>
      </c>
      <c r="I56" s="2" t="b">
        <v>0</v>
      </c>
      <c r="J56" s="2" t="b">
        <v>0</v>
      </c>
      <c r="K56" s="2">
        <v>0</v>
      </c>
      <c r="L56" s="2">
        <v>150</v>
      </c>
      <c r="M56" s="2">
        <v>487</v>
      </c>
      <c r="N56" s="2">
        <v>487</v>
      </c>
      <c r="O56" s="2">
        <v>16</v>
      </c>
      <c r="T56">
        <f t="shared" si="0"/>
        <v>9</v>
      </c>
      <c r="U56">
        <v>55</v>
      </c>
    </row>
    <row r="57" spans="1:21" ht="12.75" customHeight="1">
      <c r="A57" s="3" t="s">
        <v>82</v>
      </c>
      <c r="B57" s="3" t="s">
        <v>58</v>
      </c>
      <c r="C57" s="2">
        <v>6</v>
      </c>
      <c r="D57" s="3" t="s">
        <v>21</v>
      </c>
      <c r="E57" s="2">
        <v>41</v>
      </c>
      <c r="F57" s="2">
        <v>14</v>
      </c>
      <c r="G57" s="2">
        <v>8</v>
      </c>
      <c r="H57" s="2" t="b">
        <v>0</v>
      </c>
      <c r="I57" s="2" t="b">
        <v>0</v>
      </c>
      <c r="J57" s="2" t="b">
        <v>0</v>
      </c>
      <c r="K57" s="2">
        <v>0</v>
      </c>
      <c r="L57" s="2">
        <v>1310</v>
      </c>
      <c r="M57" s="2">
        <v>993</v>
      </c>
      <c r="N57" s="2">
        <v>993</v>
      </c>
      <c r="O57" s="2">
        <v>17</v>
      </c>
      <c r="T57">
        <f t="shared" si="0"/>
        <v>63</v>
      </c>
      <c r="U57">
        <v>56</v>
      </c>
    </row>
    <row r="58" spans="1:21" ht="12.75" customHeight="1">
      <c r="A58" s="3" t="s">
        <v>82</v>
      </c>
      <c r="B58" s="3" t="s">
        <v>58</v>
      </c>
      <c r="C58" s="2">
        <v>6</v>
      </c>
      <c r="D58" s="3" t="s">
        <v>21</v>
      </c>
      <c r="E58" s="2">
        <v>0</v>
      </c>
      <c r="F58" s="2">
        <v>0</v>
      </c>
      <c r="G58" s="2">
        <v>0</v>
      </c>
      <c r="H58" s="2" t="b">
        <v>0</v>
      </c>
      <c r="I58" s="2" t="b">
        <v>0</v>
      </c>
      <c r="J58" s="2" t="b">
        <v>0</v>
      </c>
      <c r="K58" s="2">
        <v>0</v>
      </c>
      <c r="L58" s="2">
        <v>0</v>
      </c>
      <c r="M58" s="2">
        <v>891</v>
      </c>
      <c r="N58" s="2">
        <v>891</v>
      </c>
      <c r="O58" s="2">
        <v>20</v>
      </c>
      <c r="T58">
        <f t="shared" si="0"/>
        <v>0</v>
      </c>
      <c r="U58">
        <v>57</v>
      </c>
    </row>
    <row r="59" spans="1:21" ht="12.75" customHeight="1">
      <c r="A59" s="3" t="s">
        <v>82</v>
      </c>
      <c r="B59" s="3" t="s">
        <v>58</v>
      </c>
      <c r="C59" s="2">
        <v>6</v>
      </c>
      <c r="D59" s="3" t="s">
        <v>21</v>
      </c>
      <c r="E59" s="2">
        <v>55</v>
      </c>
      <c r="F59" s="2">
        <v>21</v>
      </c>
      <c r="G59" s="2">
        <v>8</v>
      </c>
      <c r="H59" s="2" t="b">
        <v>0</v>
      </c>
      <c r="I59" s="2" t="b">
        <v>0</v>
      </c>
      <c r="J59" s="2" t="b">
        <v>0</v>
      </c>
      <c r="K59" s="2">
        <v>0</v>
      </c>
      <c r="L59" s="2">
        <v>1800</v>
      </c>
      <c r="M59" s="2">
        <v>1825</v>
      </c>
      <c r="N59" s="2">
        <v>1825</v>
      </c>
      <c r="O59" s="2">
        <v>21</v>
      </c>
      <c r="P59">
        <f>SUM(E52:E59)</f>
        <v>188</v>
      </c>
      <c r="Q59">
        <f>SUM(F52:F59)</f>
        <v>84</v>
      </c>
      <c r="R59">
        <f>SUM(G52:G59)</f>
        <v>39</v>
      </c>
      <c r="S59">
        <f>SUM(P59:R59)</f>
        <v>311</v>
      </c>
      <c r="T59">
        <f t="shared" si="0"/>
        <v>84</v>
      </c>
      <c r="U59">
        <v>58</v>
      </c>
    </row>
    <row r="60" spans="1:21" ht="12.75" customHeight="1">
      <c r="A60" s="3"/>
      <c r="B60" s="3"/>
      <c r="C60" s="2"/>
      <c r="D60" s="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T60">
        <f t="shared" si="0"/>
        <v>0</v>
      </c>
      <c r="U60">
        <v>59</v>
      </c>
    </row>
    <row r="61" spans="1:21" ht="12.75" customHeight="1">
      <c r="A61" s="3" t="s">
        <v>57</v>
      </c>
      <c r="B61" s="3" t="s">
        <v>58</v>
      </c>
      <c r="C61" s="2">
        <v>6</v>
      </c>
      <c r="D61" s="3" t="s">
        <v>21</v>
      </c>
      <c r="E61" s="2">
        <v>21</v>
      </c>
      <c r="F61" s="2">
        <v>11</v>
      </c>
      <c r="G61" s="2">
        <v>3</v>
      </c>
      <c r="H61" s="2" t="b">
        <v>0</v>
      </c>
      <c r="I61" s="2" t="b">
        <v>0</v>
      </c>
      <c r="J61" s="2" t="b">
        <v>0</v>
      </c>
      <c r="K61" s="2">
        <v>0</v>
      </c>
      <c r="L61" s="2">
        <v>835</v>
      </c>
      <c r="M61" s="2">
        <v>1369</v>
      </c>
      <c r="N61" s="2">
        <v>1369</v>
      </c>
      <c r="O61" s="2">
        <v>9</v>
      </c>
      <c r="T61">
        <f t="shared" si="0"/>
        <v>35</v>
      </c>
      <c r="U61">
        <v>60</v>
      </c>
    </row>
    <row r="62" spans="1:21" ht="12.75" customHeight="1">
      <c r="A62" s="3" t="s">
        <v>57</v>
      </c>
      <c r="B62" s="3" t="s">
        <v>58</v>
      </c>
      <c r="C62" s="2">
        <v>6</v>
      </c>
      <c r="D62" s="3" t="s">
        <v>21</v>
      </c>
      <c r="E62" s="2">
        <v>74</v>
      </c>
      <c r="F62" s="2">
        <v>23</v>
      </c>
      <c r="G62" s="2">
        <v>16</v>
      </c>
      <c r="H62" s="2" t="b">
        <v>0</v>
      </c>
      <c r="I62" s="2" t="b">
        <v>1</v>
      </c>
      <c r="J62" s="2" t="b">
        <v>0</v>
      </c>
      <c r="K62" s="2">
        <v>0</v>
      </c>
      <c r="L62" s="2">
        <v>3290</v>
      </c>
      <c r="M62" s="2">
        <v>793</v>
      </c>
      <c r="N62" s="2">
        <v>793</v>
      </c>
      <c r="O62" s="2">
        <v>10</v>
      </c>
      <c r="T62">
        <f t="shared" si="0"/>
        <v>113</v>
      </c>
      <c r="U62">
        <v>61</v>
      </c>
    </row>
    <row r="63" spans="1:21" ht="12.75" customHeight="1">
      <c r="A63" s="3" t="s">
        <v>57</v>
      </c>
      <c r="B63" s="3" t="s">
        <v>58</v>
      </c>
      <c r="C63" s="2">
        <v>6</v>
      </c>
      <c r="D63" s="3" t="s">
        <v>21</v>
      </c>
      <c r="E63" s="2">
        <v>43</v>
      </c>
      <c r="F63" s="2">
        <v>10</v>
      </c>
      <c r="G63" s="2">
        <v>11</v>
      </c>
      <c r="H63" s="2" t="b">
        <v>1</v>
      </c>
      <c r="I63" s="2" t="b">
        <v>0</v>
      </c>
      <c r="J63" s="2" t="b">
        <v>0</v>
      </c>
      <c r="K63" s="2">
        <v>0</v>
      </c>
      <c r="L63" s="2">
        <v>2205</v>
      </c>
      <c r="M63" s="2">
        <v>458</v>
      </c>
      <c r="N63" s="2">
        <v>458</v>
      </c>
      <c r="O63" s="2">
        <v>12</v>
      </c>
      <c r="T63">
        <f t="shared" si="0"/>
        <v>64</v>
      </c>
      <c r="U63">
        <v>62</v>
      </c>
    </row>
    <row r="64" spans="1:21" ht="12.75" customHeight="1">
      <c r="A64" s="3" t="s">
        <v>57</v>
      </c>
      <c r="B64" s="3" t="s">
        <v>58</v>
      </c>
      <c r="C64" s="2">
        <v>6</v>
      </c>
      <c r="D64" s="3" t="s">
        <v>21</v>
      </c>
      <c r="E64" s="2">
        <v>0</v>
      </c>
      <c r="F64" s="2">
        <v>0</v>
      </c>
      <c r="G64" s="2">
        <v>0</v>
      </c>
      <c r="H64" s="2" t="b">
        <v>0</v>
      </c>
      <c r="I64" s="2" t="b">
        <v>0</v>
      </c>
      <c r="J64" s="2" t="b">
        <v>0</v>
      </c>
      <c r="K64" s="2">
        <v>0</v>
      </c>
      <c r="L64" s="2">
        <v>0</v>
      </c>
      <c r="M64" s="2">
        <v>721</v>
      </c>
      <c r="N64" s="2">
        <v>721</v>
      </c>
      <c r="O64" s="2">
        <v>14</v>
      </c>
      <c r="T64">
        <f t="shared" si="0"/>
        <v>0</v>
      </c>
      <c r="U64">
        <v>63</v>
      </c>
    </row>
    <row r="65" spans="1:21" ht="12.75" customHeight="1">
      <c r="A65" s="3" t="s">
        <v>57</v>
      </c>
      <c r="B65" s="3" t="s">
        <v>58</v>
      </c>
      <c r="C65" s="2">
        <v>6</v>
      </c>
      <c r="D65" s="3" t="s">
        <v>21</v>
      </c>
      <c r="E65" s="2">
        <v>14</v>
      </c>
      <c r="F65" s="2">
        <v>2</v>
      </c>
      <c r="G65" s="2">
        <v>1</v>
      </c>
      <c r="H65" s="2" t="b">
        <v>0</v>
      </c>
      <c r="I65" s="2" t="b">
        <v>0</v>
      </c>
      <c r="J65" s="2" t="b">
        <v>0</v>
      </c>
      <c r="K65" s="2">
        <v>0</v>
      </c>
      <c r="L65" s="2">
        <v>265</v>
      </c>
      <c r="M65" s="2">
        <v>1457</v>
      </c>
      <c r="N65" s="2">
        <v>1457</v>
      </c>
      <c r="O65" s="2">
        <v>18</v>
      </c>
      <c r="T65">
        <f t="shared" si="0"/>
        <v>17</v>
      </c>
      <c r="U65">
        <v>64</v>
      </c>
    </row>
    <row r="66" spans="1:21" ht="12.75" customHeight="1">
      <c r="A66" s="3" t="s">
        <v>57</v>
      </c>
      <c r="B66" s="3" t="s">
        <v>58</v>
      </c>
      <c r="C66" s="2">
        <v>6</v>
      </c>
      <c r="D66" s="3" t="s">
        <v>21</v>
      </c>
      <c r="E66" s="2">
        <v>0</v>
      </c>
      <c r="F66" s="2">
        <v>0</v>
      </c>
      <c r="G66" s="2">
        <v>0</v>
      </c>
      <c r="H66" s="2" t="b">
        <v>0</v>
      </c>
      <c r="I66" s="2" t="b">
        <v>0</v>
      </c>
      <c r="J66" s="2" t="b">
        <v>0</v>
      </c>
      <c r="K66" s="2">
        <v>0</v>
      </c>
      <c r="L66" s="2">
        <v>0</v>
      </c>
      <c r="M66" s="2">
        <v>1903</v>
      </c>
      <c r="N66" s="2">
        <v>1903</v>
      </c>
      <c r="O66" s="2">
        <v>19</v>
      </c>
      <c r="T66">
        <f aca="true" t="shared" si="1" ref="T66:T129">SUM(E66:G66)</f>
        <v>0</v>
      </c>
      <c r="U66">
        <v>65</v>
      </c>
    </row>
    <row r="67" spans="1:21" ht="12.75" customHeight="1">
      <c r="A67" s="3" t="s">
        <v>57</v>
      </c>
      <c r="B67" s="3" t="s">
        <v>58</v>
      </c>
      <c r="C67" s="2">
        <v>6</v>
      </c>
      <c r="D67" s="3" t="s">
        <v>21</v>
      </c>
      <c r="E67" s="2">
        <v>118</v>
      </c>
      <c r="F67" s="2">
        <v>34</v>
      </c>
      <c r="G67" s="2">
        <v>17</v>
      </c>
      <c r="H67" s="2" t="b">
        <v>0</v>
      </c>
      <c r="I67" s="2" t="b">
        <v>1</v>
      </c>
      <c r="J67" s="2" t="b">
        <v>0</v>
      </c>
      <c r="K67" s="2">
        <v>0</v>
      </c>
      <c r="L67" s="2">
        <v>4305</v>
      </c>
      <c r="M67" s="2">
        <v>2015</v>
      </c>
      <c r="N67" s="2">
        <v>2015</v>
      </c>
      <c r="O67" s="2">
        <v>22</v>
      </c>
      <c r="P67">
        <f>SUM(E65:E67)</f>
        <v>132</v>
      </c>
      <c r="Q67">
        <f>SUM(F65:F67)</f>
        <v>36</v>
      </c>
      <c r="R67">
        <f>SUM(G65:G67)</f>
        <v>18</v>
      </c>
      <c r="S67">
        <f>SUM(P67:R67)</f>
        <v>186</v>
      </c>
      <c r="T67">
        <f t="shared" si="1"/>
        <v>169</v>
      </c>
      <c r="U67">
        <v>66</v>
      </c>
    </row>
    <row r="68" spans="1:21" ht="12.75" customHeight="1">
      <c r="A68" s="3"/>
      <c r="B68" s="3"/>
      <c r="C68" s="2"/>
      <c r="D68" s="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T68">
        <f t="shared" si="1"/>
        <v>0</v>
      </c>
      <c r="U68">
        <v>67</v>
      </c>
    </row>
    <row r="69" spans="1:21" ht="12.75" customHeight="1">
      <c r="A69" s="3" t="s">
        <v>32</v>
      </c>
      <c r="B69" s="3" t="s">
        <v>33</v>
      </c>
      <c r="C69" s="2">
        <v>5</v>
      </c>
      <c r="D69" s="3" t="s">
        <v>24</v>
      </c>
      <c r="E69" s="2">
        <v>50</v>
      </c>
      <c r="F69" s="2">
        <v>17</v>
      </c>
      <c r="G69" s="2">
        <v>8</v>
      </c>
      <c r="H69" s="2" t="b">
        <v>0</v>
      </c>
      <c r="I69" s="2" t="b">
        <v>0</v>
      </c>
      <c r="J69" s="2" t="b">
        <v>0</v>
      </c>
      <c r="K69" s="2">
        <v>200</v>
      </c>
      <c r="L69" s="2">
        <v>1550</v>
      </c>
      <c r="M69" s="2">
        <v>2100</v>
      </c>
      <c r="N69" s="2">
        <v>2100</v>
      </c>
      <c r="O69" s="2">
        <v>8</v>
      </c>
      <c r="T69">
        <f t="shared" si="1"/>
        <v>75</v>
      </c>
      <c r="U69">
        <v>68</v>
      </c>
    </row>
    <row r="70" spans="1:21" ht="12.75" customHeight="1">
      <c r="A70" s="3" t="s">
        <v>32</v>
      </c>
      <c r="B70" s="3" t="s">
        <v>33</v>
      </c>
      <c r="C70" s="2">
        <v>5</v>
      </c>
      <c r="D70" s="3" t="s">
        <v>24</v>
      </c>
      <c r="E70" s="2">
        <v>34</v>
      </c>
      <c r="F70" s="2">
        <v>12</v>
      </c>
      <c r="G70" s="2">
        <v>11</v>
      </c>
      <c r="H70" s="2" t="b">
        <v>0</v>
      </c>
      <c r="I70" s="2" t="b">
        <v>0</v>
      </c>
      <c r="J70" s="2" t="b">
        <v>0</v>
      </c>
      <c r="K70" s="2">
        <v>0</v>
      </c>
      <c r="L70" s="2">
        <v>1215</v>
      </c>
      <c r="M70" s="2">
        <v>1525</v>
      </c>
      <c r="N70" s="2">
        <v>1525</v>
      </c>
      <c r="O70" s="2">
        <v>10</v>
      </c>
      <c r="T70">
        <f t="shared" si="1"/>
        <v>57</v>
      </c>
      <c r="U70">
        <v>69</v>
      </c>
    </row>
    <row r="71" spans="1:21" ht="12.75" customHeight="1">
      <c r="A71" s="3" t="s">
        <v>32</v>
      </c>
      <c r="B71" s="3" t="s">
        <v>33</v>
      </c>
      <c r="C71" s="2">
        <v>5</v>
      </c>
      <c r="D71" s="3" t="s">
        <v>24</v>
      </c>
      <c r="E71" s="2">
        <v>14</v>
      </c>
      <c r="F71" s="2">
        <v>7</v>
      </c>
      <c r="G71" s="2">
        <v>1</v>
      </c>
      <c r="H71" s="2" t="b">
        <v>0</v>
      </c>
      <c r="I71" s="2" t="b">
        <v>0</v>
      </c>
      <c r="J71" s="2" t="b">
        <v>0</v>
      </c>
      <c r="K71" s="2">
        <v>0</v>
      </c>
      <c r="L71" s="2">
        <v>515</v>
      </c>
      <c r="M71" s="2">
        <v>1642</v>
      </c>
      <c r="N71" s="2">
        <v>1642</v>
      </c>
      <c r="O71" s="2">
        <v>12</v>
      </c>
      <c r="T71">
        <f t="shared" si="1"/>
        <v>22</v>
      </c>
      <c r="U71">
        <v>70</v>
      </c>
    </row>
    <row r="72" spans="1:21" ht="12.75" customHeight="1">
      <c r="A72" s="3" t="s">
        <v>32</v>
      </c>
      <c r="B72" s="3" t="s">
        <v>33</v>
      </c>
      <c r="C72" s="2">
        <v>5</v>
      </c>
      <c r="D72" s="3" t="s">
        <v>24</v>
      </c>
      <c r="E72" s="2">
        <v>0</v>
      </c>
      <c r="F72" s="2">
        <v>0</v>
      </c>
      <c r="G72" s="2">
        <v>0</v>
      </c>
      <c r="H72" s="2" t="b">
        <v>0</v>
      </c>
      <c r="I72" s="2" t="b">
        <v>0</v>
      </c>
      <c r="J72" s="2" t="b">
        <v>0</v>
      </c>
      <c r="K72" s="2">
        <v>0</v>
      </c>
      <c r="L72" s="2">
        <v>0</v>
      </c>
      <c r="M72" s="2">
        <v>682</v>
      </c>
      <c r="N72" s="2">
        <v>682</v>
      </c>
      <c r="O72" s="2">
        <v>15</v>
      </c>
      <c r="T72">
        <f t="shared" si="1"/>
        <v>0</v>
      </c>
      <c r="U72">
        <v>71</v>
      </c>
    </row>
    <row r="73" spans="1:21" ht="12.75" customHeight="1">
      <c r="A73" s="3" t="s">
        <v>32</v>
      </c>
      <c r="B73" s="3" t="s">
        <v>33</v>
      </c>
      <c r="C73" s="2">
        <v>5</v>
      </c>
      <c r="D73" s="3" t="s">
        <v>24</v>
      </c>
      <c r="E73" s="2">
        <v>29</v>
      </c>
      <c r="F73" s="2">
        <v>9</v>
      </c>
      <c r="G73" s="2">
        <v>5</v>
      </c>
      <c r="H73" s="2" t="b">
        <v>0</v>
      </c>
      <c r="I73" s="2" t="b">
        <v>0</v>
      </c>
      <c r="J73" s="2" t="b">
        <v>0</v>
      </c>
      <c r="K73" s="2">
        <v>0</v>
      </c>
      <c r="L73" s="2">
        <v>865</v>
      </c>
      <c r="M73" s="2">
        <v>511</v>
      </c>
      <c r="N73" s="2">
        <v>511</v>
      </c>
      <c r="O73" s="2">
        <v>16</v>
      </c>
      <c r="T73">
        <f t="shared" si="1"/>
        <v>43</v>
      </c>
      <c r="U73">
        <v>72</v>
      </c>
    </row>
    <row r="74" spans="1:21" ht="12.75" customHeight="1">
      <c r="A74" s="3" t="s">
        <v>32</v>
      </c>
      <c r="B74" s="3" t="s">
        <v>33</v>
      </c>
      <c r="C74" s="2">
        <v>5</v>
      </c>
      <c r="D74" s="3" t="s">
        <v>24</v>
      </c>
      <c r="E74" s="2">
        <v>24</v>
      </c>
      <c r="F74" s="2">
        <v>14</v>
      </c>
      <c r="G74" s="2">
        <v>0</v>
      </c>
      <c r="H74" s="2" t="b">
        <v>0</v>
      </c>
      <c r="I74" s="2" t="b">
        <v>0</v>
      </c>
      <c r="J74" s="2" t="b">
        <v>0</v>
      </c>
      <c r="K74" s="2">
        <v>0</v>
      </c>
      <c r="L74" s="2">
        <v>940</v>
      </c>
      <c r="M74" s="2">
        <v>1888</v>
      </c>
      <c r="N74" s="2">
        <v>1888</v>
      </c>
      <c r="O74" s="2">
        <v>17</v>
      </c>
      <c r="T74">
        <f t="shared" si="1"/>
        <v>38</v>
      </c>
      <c r="U74">
        <v>73</v>
      </c>
    </row>
    <row r="75" spans="1:21" ht="12.75" customHeight="1">
      <c r="A75" s="3" t="s">
        <v>32</v>
      </c>
      <c r="B75" s="3" t="s">
        <v>33</v>
      </c>
      <c r="C75" s="2">
        <v>5</v>
      </c>
      <c r="D75" s="3" t="s">
        <v>24</v>
      </c>
      <c r="E75" s="2">
        <v>0</v>
      </c>
      <c r="F75" s="2">
        <v>0</v>
      </c>
      <c r="G75" s="2">
        <v>0</v>
      </c>
      <c r="H75" s="2" t="b">
        <v>0</v>
      </c>
      <c r="I75" s="2" t="b">
        <v>0</v>
      </c>
      <c r="J75" s="2" t="b">
        <v>0</v>
      </c>
      <c r="K75" s="2">
        <v>0</v>
      </c>
      <c r="L75" s="2">
        <v>0</v>
      </c>
      <c r="M75" s="2">
        <v>1428</v>
      </c>
      <c r="N75" s="2">
        <v>1428</v>
      </c>
      <c r="O75" s="2">
        <v>20</v>
      </c>
      <c r="T75">
        <f t="shared" si="1"/>
        <v>0</v>
      </c>
      <c r="U75">
        <v>74</v>
      </c>
    </row>
    <row r="76" spans="1:21" ht="12.75" customHeight="1">
      <c r="A76" s="3" t="s">
        <v>32</v>
      </c>
      <c r="B76" s="3" t="s">
        <v>33</v>
      </c>
      <c r="C76" s="2">
        <v>5</v>
      </c>
      <c r="D76" s="3" t="s">
        <v>106</v>
      </c>
      <c r="E76" s="2">
        <v>12</v>
      </c>
      <c r="F76" s="2">
        <v>2</v>
      </c>
      <c r="G76" s="2">
        <v>1</v>
      </c>
      <c r="H76" s="2" t="b">
        <v>0</v>
      </c>
      <c r="I76" s="2" t="b">
        <v>0</v>
      </c>
      <c r="J76" s="2" t="b">
        <v>0</v>
      </c>
      <c r="K76" s="2">
        <v>0</v>
      </c>
      <c r="L76" s="2">
        <v>245</v>
      </c>
      <c r="M76" s="2">
        <v>3347</v>
      </c>
      <c r="N76" s="2">
        <v>2392</v>
      </c>
      <c r="O76" s="2">
        <v>24</v>
      </c>
      <c r="T76">
        <f t="shared" si="1"/>
        <v>15</v>
      </c>
      <c r="U76">
        <v>75</v>
      </c>
    </row>
    <row r="77" spans="1:21" ht="12.75" customHeight="1">
      <c r="A77" s="3" t="s">
        <v>32</v>
      </c>
      <c r="B77" s="3" t="s">
        <v>114</v>
      </c>
      <c r="C77" s="2">
        <v>3</v>
      </c>
      <c r="D77" s="3" t="s">
        <v>112</v>
      </c>
      <c r="E77" s="2">
        <v>8</v>
      </c>
      <c r="F77" s="2">
        <v>3</v>
      </c>
      <c r="G77" s="2">
        <v>1</v>
      </c>
      <c r="H77" s="2" t="b">
        <v>0</v>
      </c>
      <c r="I77" s="2" t="b">
        <v>0</v>
      </c>
      <c r="J77" s="2" t="b">
        <v>0</v>
      </c>
      <c r="K77" s="2">
        <v>0</v>
      </c>
      <c r="L77" s="2">
        <v>255</v>
      </c>
      <c r="M77" s="2">
        <v>1099</v>
      </c>
      <c r="N77" s="2">
        <v>484</v>
      </c>
      <c r="O77" s="2">
        <v>27</v>
      </c>
      <c r="T77">
        <f t="shared" si="1"/>
        <v>12</v>
      </c>
      <c r="U77">
        <v>76</v>
      </c>
    </row>
    <row r="78" spans="1:21" ht="12.75" customHeight="1">
      <c r="A78" s="3" t="s">
        <v>32</v>
      </c>
      <c r="B78" s="3" t="s">
        <v>33</v>
      </c>
      <c r="C78" s="2">
        <v>5</v>
      </c>
      <c r="D78" s="3" t="s">
        <v>24</v>
      </c>
      <c r="E78" s="2">
        <v>87</v>
      </c>
      <c r="F78" s="2">
        <v>33</v>
      </c>
      <c r="G78" s="2">
        <v>14</v>
      </c>
      <c r="H78" s="2" t="b">
        <v>0</v>
      </c>
      <c r="I78" s="2" t="b">
        <v>0</v>
      </c>
      <c r="J78" s="2" t="b">
        <v>0</v>
      </c>
      <c r="K78" s="2">
        <v>0</v>
      </c>
      <c r="L78" s="2">
        <v>2870</v>
      </c>
      <c r="M78" s="2">
        <v>1678</v>
      </c>
      <c r="N78" s="2">
        <v>1678</v>
      </c>
      <c r="O78" s="2">
        <v>22</v>
      </c>
      <c r="P78">
        <f>SUM(E75:E78)</f>
        <v>107</v>
      </c>
      <c r="Q78">
        <f>SUM(F75:F78)</f>
        <v>38</v>
      </c>
      <c r="R78">
        <f>SUM(G75:G78)</f>
        <v>16</v>
      </c>
      <c r="S78">
        <f>SUM(P78:R78)</f>
        <v>161</v>
      </c>
      <c r="T78">
        <f t="shared" si="1"/>
        <v>134</v>
      </c>
      <c r="U78">
        <v>77</v>
      </c>
    </row>
    <row r="79" spans="1:21" ht="12.75" customHeight="1">
      <c r="A79" s="3"/>
      <c r="B79" s="3"/>
      <c r="C79" s="2"/>
      <c r="D79" s="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T79">
        <f t="shared" si="1"/>
        <v>0</v>
      </c>
      <c r="U79">
        <v>78</v>
      </c>
    </row>
    <row r="80" spans="1:21" ht="12.75" customHeight="1">
      <c r="A80" s="3" t="s">
        <v>30</v>
      </c>
      <c r="B80" s="3" t="s">
        <v>31</v>
      </c>
      <c r="C80" s="2">
        <v>6</v>
      </c>
      <c r="D80" s="3" t="s">
        <v>24</v>
      </c>
      <c r="E80" s="2">
        <v>15</v>
      </c>
      <c r="F80" s="2">
        <v>2</v>
      </c>
      <c r="G80" s="2">
        <v>1</v>
      </c>
      <c r="H80" s="2" t="b">
        <v>0</v>
      </c>
      <c r="I80" s="2" t="b">
        <v>0</v>
      </c>
      <c r="J80" s="2" t="b">
        <v>0</v>
      </c>
      <c r="K80" s="2">
        <v>0</v>
      </c>
      <c r="L80" s="2">
        <v>275</v>
      </c>
      <c r="M80" s="2">
        <v>2333</v>
      </c>
      <c r="N80" s="2">
        <v>2333</v>
      </c>
      <c r="O80" s="2">
        <v>8</v>
      </c>
      <c r="T80">
        <f t="shared" si="1"/>
        <v>18</v>
      </c>
      <c r="U80">
        <v>79</v>
      </c>
    </row>
    <row r="81" spans="1:21" ht="12.75" customHeight="1">
      <c r="A81" s="3" t="s">
        <v>30</v>
      </c>
      <c r="B81" s="3" t="s">
        <v>31</v>
      </c>
      <c r="C81" s="2">
        <v>6</v>
      </c>
      <c r="D81" s="3" t="s">
        <v>24</v>
      </c>
      <c r="E81" s="2">
        <v>16</v>
      </c>
      <c r="F81" s="2">
        <v>4</v>
      </c>
      <c r="G81" s="2">
        <v>5</v>
      </c>
      <c r="H81" s="2" t="b">
        <v>0</v>
      </c>
      <c r="I81" s="2" t="b">
        <v>0</v>
      </c>
      <c r="J81" s="2" t="b">
        <v>0</v>
      </c>
      <c r="K81" s="2">
        <v>0</v>
      </c>
      <c r="L81" s="2">
        <v>485</v>
      </c>
      <c r="M81" s="2">
        <v>1694</v>
      </c>
      <c r="N81" s="2">
        <v>1694</v>
      </c>
      <c r="O81" s="2">
        <v>10</v>
      </c>
      <c r="T81">
        <f t="shared" si="1"/>
        <v>25</v>
      </c>
      <c r="U81">
        <v>80</v>
      </c>
    </row>
    <row r="82" spans="1:21" ht="12.75" customHeight="1">
      <c r="A82" s="3" t="s">
        <v>30</v>
      </c>
      <c r="B82" s="3" t="s">
        <v>31</v>
      </c>
      <c r="C82" s="2">
        <v>6</v>
      </c>
      <c r="D82" s="3" t="s">
        <v>24</v>
      </c>
      <c r="E82" s="2">
        <v>31</v>
      </c>
      <c r="F82" s="2">
        <v>14</v>
      </c>
      <c r="G82" s="2">
        <v>5</v>
      </c>
      <c r="H82" s="2" t="b">
        <v>0</v>
      </c>
      <c r="I82" s="2" t="b">
        <v>0</v>
      </c>
      <c r="J82" s="2" t="b">
        <v>0</v>
      </c>
      <c r="K82" s="2">
        <v>0</v>
      </c>
      <c r="L82" s="2">
        <v>1135</v>
      </c>
      <c r="M82" s="2">
        <v>1824</v>
      </c>
      <c r="N82" s="2">
        <v>1824</v>
      </c>
      <c r="O82" s="2">
        <v>12</v>
      </c>
      <c r="T82">
        <f t="shared" si="1"/>
        <v>50</v>
      </c>
      <c r="U82">
        <v>81</v>
      </c>
    </row>
    <row r="83" spans="1:21" ht="12.75" customHeight="1">
      <c r="A83" s="3" t="s">
        <v>30</v>
      </c>
      <c r="B83" s="3" t="s">
        <v>31</v>
      </c>
      <c r="C83" s="2">
        <v>6</v>
      </c>
      <c r="D83" s="3" t="s">
        <v>24</v>
      </c>
      <c r="E83" s="2">
        <v>0</v>
      </c>
      <c r="F83" s="2">
        <v>0</v>
      </c>
      <c r="G83" s="2">
        <v>0</v>
      </c>
      <c r="H83" s="2" t="b">
        <v>0</v>
      </c>
      <c r="I83" s="2" t="b">
        <v>0</v>
      </c>
      <c r="J83" s="2" t="b">
        <v>0</v>
      </c>
      <c r="K83" s="2">
        <v>0</v>
      </c>
      <c r="L83" s="2">
        <v>0</v>
      </c>
      <c r="M83" s="2">
        <v>758</v>
      </c>
      <c r="N83" s="2">
        <v>758</v>
      </c>
      <c r="O83" s="2">
        <v>15</v>
      </c>
      <c r="T83">
        <f t="shared" si="1"/>
        <v>0</v>
      </c>
      <c r="U83">
        <v>82</v>
      </c>
    </row>
    <row r="84" spans="1:21" ht="12.75" customHeight="1">
      <c r="A84" s="3" t="s">
        <v>30</v>
      </c>
      <c r="B84" s="3" t="s">
        <v>31</v>
      </c>
      <c r="C84" s="2">
        <v>6</v>
      </c>
      <c r="D84" s="3" t="s">
        <v>24</v>
      </c>
      <c r="E84" s="2">
        <v>6</v>
      </c>
      <c r="F84" s="2">
        <v>1</v>
      </c>
      <c r="G84" s="2">
        <v>0</v>
      </c>
      <c r="H84" s="2" t="b">
        <v>0</v>
      </c>
      <c r="I84" s="2" t="b">
        <v>0</v>
      </c>
      <c r="J84" s="2" t="b">
        <v>0</v>
      </c>
      <c r="K84" s="2">
        <v>0</v>
      </c>
      <c r="L84" s="2">
        <v>110</v>
      </c>
      <c r="M84" s="2">
        <v>568</v>
      </c>
      <c r="N84" s="2">
        <v>568</v>
      </c>
      <c r="O84" s="2">
        <v>16</v>
      </c>
      <c r="T84">
        <f t="shared" si="1"/>
        <v>7</v>
      </c>
      <c r="U84">
        <v>83</v>
      </c>
    </row>
    <row r="85" spans="1:21" ht="12.75" customHeight="1">
      <c r="A85" s="3" t="s">
        <v>30</v>
      </c>
      <c r="B85" s="3" t="s">
        <v>31</v>
      </c>
      <c r="C85" s="2">
        <v>6</v>
      </c>
      <c r="D85" s="3" t="s">
        <v>24</v>
      </c>
      <c r="E85" s="2">
        <v>19</v>
      </c>
      <c r="F85" s="2">
        <v>8</v>
      </c>
      <c r="G85" s="2">
        <v>4</v>
      </c>
      <c r="H85" s="2" t="b">
        <v>0</v>
      </c>
      <c r="I85" s="2" t="b">
        <v>0</v>
      </c>
      <c r="J85" s="2" t="b">
        <v>0</v>
      </c>
      <c r="K85" s="2">
        <v>0</v>
      </c>
      <c r="L85" s="2">
        <v>690</v>
      </c>
      <c r="M85" s="2">
        <v>2098</v>
      </c>
      <c r="N85" s="2">
        <v>2098</v>
      </c>
      <c r="O85" s="2">
        <v>17</v>
      </c>
      <c r="T85">
        <f t="shared" si="1"/>
        <v>31</v>
      </c>
      <c r="U85">
        <v>84</v>
      </c>
    </row>
    <row r="86" spans="1:21" ht="12.75" customHeight="1">
      <c r="A86" s="3" t="s">
        <v>30</v>
      </c>
      <c r="B86" s="3" t="s">
        <v>27</v>
      </c>
      <c r="C86" s="2">
        <v>3</v>
      </c>
      <c r="D86" s="3" t="s">
        <v>24</v>
      </c>
      <c r="E86" s="2">
        <v>0</v>
      </c>
      <c r="F86" s="2">
        <v>0</v>
      </c>
      <c r="G86" s="2">
        <v>0</v>
      </c>
      <c r="H86" s="2" t="b">
        <v>0</v>
      </c>
      <c r="I86" s="2" t="b">
        <v>1</v>
      </c>
      <c r="J86" s="2" t="b">
        <v>0</v>
      </c>
      <c r="K86" s="2">
        <v>0</v>
      </c>
      <c r="L86" s="2">
        <v>700</v>
      </c>
      <c r="M86" s="2">
        <v>1110</v>
      </c>
      <c r="N86" s="2">
        <v>1110</v>
      </c>
      <c r="O86" s="2">
        <v>20</v>
      </c>
      <c r="T86">
        <f t="shared" si="1"/>
        <v>0</v>
      </c>
      <c r="U86">
        <v>85</v>
      </c>
    </row>
    <row r="87" spans="1:21" ht="12.75" customHeight="1">
      <c r="A87" s="3" t="s">
        <v>30</v>
      </c>
      <c r="B87" s="3" t="s">
        <v>31</v>
      </c>
      <c r="C87" s="2">
        <v>6</v>
      </c>
      <c r="D87" s="3" t="s">
        <v>24</v>
      </c>
      <c r="E87" s="2">
        <v>29</v>
      </c>
      <c r="F87" s="2">
        <v>6</v>
      </c>
      <c r="G87" s="2">
        <v>0</v>
      </c>
      <c r="H87" s="2" t="b">
        <v>0</v>
      </c>
      <c r="I87" s="2" t="b">
        <v>0</v>
      </c>
      <c r="J87" s="2" t="b">
        <v>0</v>
      </c>
      <c r="K87" s="2">
        <v>0</v>
      </c>
      <c r="L87" s="2">
        <v>590</v>
      </c>
      <c r="M87" s="2">
        <v>1864</v>
      </c>
      <c r="N87" s="2">
        <v>1864</v>
      </c>
      <c r="O87" s="2">
        <v>22</v>
      </c>
      <c r="P87">
        <f>SUM(E80:E87)</f>
        <v>116</v>
      </c>
      <c r="Q87">
        <f>SUM(F80:F87)</f>
        <v>35</v>
      </c>
      <c r="R87">
        <f>SUM(G80:G87)</f>
        <v>15</v>
      </c>
      <c r="S87">
        <f>SUM(P87:R87)</f>
        <v>166</v>
      </c>
      <c r="T87">
        <f t="shared" si="1"/>
        <v>35</v>
      </c>
      <c r="U87">
        <v>86</v>
      </c>
    </row>
    <row r="88" spans="1:21" ht="12.75" customHeight="1">
      <c r="A88" s="3"/>
      <c r="B88" s="3"/>
      <c r="C88" s="2"/>
      <c r="D88" s="3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T88">
        <f t="shared" si="1"/>
        <v>0</v>
      </c>
      <c r="U88">
        <v>87</v>
      </c>
    </row>
    <row r="89" spans="1:21" ht="12.75" customHeight="1">
      <c r="A89" s="3" t="s">
        <v>26</v>
      </c>
      <c r="B89" s="3" t="s">
        <v>27</v>
      </c>
      <c r="C89" s="2">
        <v>3</v>
      </c>
      <c r="D89" s="3" t="s">
        <v>24</v>
      </c>
      <c r="E89" s="2">
        <v>0</v>
      </c>
      <c r="F89" s="2">
        <v>0</v>
      </c>
      <c r="G89" s="2">
        <v>0</v>
      </c>
      <c r="H89" s="2" t="b">
        <v>0</v>
      </c>
      <c r="I89" s="2" t="b">
        <v>0</v>
      </c>
      <c r="J89" s="2" t="b">
        <v>0</v>
      </c>
      <c r="K89" s="2">
        <v>0</v>
      </c>
      <c r="L89" s="2">
        <v>0</v>
      </c>
      <c r="M89" s="2">
        <v>1633</v>
      </c>
      <c r="N89" s="2">
        <v>1633</v>
      </c>
      <c r="O89" s="2">
        <v>8</v>
      </c>
      <c r="T89">
        <f t="shared" si="1"/>
        <v>0</v>
      </c>
      <c r="U89">
        <v>88</v>
      </c>
    </row>
    <row r="90" spans="1:21" ht="12.75" customHeight="1">
      <c r="A90" s="3" t="s">
        <v>26</v>
      </c>
      <c r="B90" s="3" t="s">
        <v>27</v>
      </c>
      <c r="C90" s="2">
        <v>3</v>
      </c>
      <c r="D90" s="3" t="s">
        <v>24</v>
      </c>
      <c r="E90" s="2">
        <v>15</v>
      </c>
      <c r="F90" s="2">
        <v>1</v>
      </c>
      <c r="G90" s="2">
        <v>9</v>
      </c>
      <c r="H90" s="2" t="b">
        <v>0</v>
      </c>
      <c r="I90" s="2" t="b">
        <v>0</v>
      </c>
      <c r="J90" s="2" t="b">
        <v>0</v>
      </c>
      <c r="K90" s="2">
        <v>0</v>
      </c>
      <c r="L90" s="2">
        <v>425</v>
      </c>
      <c r="M90" s="2">
        <v>1186</v>
      </c>
      <c r="N90" s="2">
        <v>1186</v>
      </c>
      <c r="O90" s="2">
        <v>10</v>
      </c>
      <c r="T90">
        <f t="shared" si="1"/>
        <v>25</v>
      </c>
      <c r="U90">
        <v>89</v>
      </c>
    </row>
    <row r="91" spans="1:21" ht="12.75" customHeight="1">
      <c r="A91" s="3" t="s">
        <v>26</v>
      </c>
      <c r="B91" s="3" t="s">
        <v>27</v>
      </c>
      <c r="C91" s="2">
        <v>3</v>
      </c>
      <c r="D91" s="3" t="s">
        <v>24</v>
      </c>
      <c r="E91" s="2">
        <v>0</v>
      </c>
      <c r="F91" s="2">
        <v>0</v>
      </c>
      <c r="G91" s="2">
        <v>0</v>
      </c>
      <c r="H91" s="2" t="b">
        <v>0</v>
      </c>
      <c r="I91" s="2" t="b">
        <v>0</v>
      </c>
      <c r="J91" s="2" t="b">
        <v>0</v>
      </c>
      <c r="K91" s="2">
        <v>0</v>
      </c>
      <c r="L91" s="2">
        <v>0</v>
      </c>
      <c r="M91" s="2">
        <v>1277</v>
      </c>
      <c r="N91" s="2">
        <v>1277</v>
      </c>
      <c r="O91" s="2">
        <v>12</v>
      </c>
      <c r="T91">
        <f t="shared" si="1"/>
        <v>0</v>
      </c>
      <c r="U91">
        <v>90</v>
      </c>
    </row>
    <row r="92" spans="1:21" ht="12.75" customHeight="1">
      <c r="A92" s="3" t="s">
        <v>26</v>
      </c>
      <c r="B92" s="3" t="s">
        <v>27</v>
      </c>
      <c r="C92" s="2">
        <v>3</v>
      </c>
      <c r="D92" s="3" t="s">
        <v>24</v>
      </c>
      <c r="E92" s="2">
        <v>0</v>
      </c>
      <c r="F92" s="2">
        <v>0</v>
      </c>
      <c r="G92" s="2">
        <v>0</v>
      </c>
      <c r="H92" s="2" t="b">
        <v>0</v>
      </c>
      <c r="I92" s="2" t="b">
        <v>0</v>
      </c>
      <c r="J92" s="2" t="b">
        <v>0</v>
      </c>
      <c r="K92" s="2">
        <v>0</v>
      </c>
      <c r="L92" s="2">
        <v>0</v>
      </c>
      <c r="M92" s="2">
        <v>531</v>
      </c>
      <c r="N92" s="2">
        <v>531</v>
      </c>
      <c r="O92" s="2">
        <v>15</v>
      </c>
      <c r="T92">
        <f t="shared" si="1"/>
        <v>0</v>
      </c>
      <c r="U92">
        <v>91</v>
      </c>
    </row>
    <row r="93" spans="1:21" ht="12.75" customHeight="1">
      <c r="A93" s="3" t="s">
        <v>26</v>
      </c>
      <c r="B93" s="3" t="s">
        <v>27</v>
      </c>
      <c r="C93" s="2">
        <v>3</v>
      </c>
      <c r="D93" s="3" t="s">
        <v>24</v>
      </c>
      <c r="E93" s="2">
        <v>26</v>
      </c>
      <c r="F93" s="2">
        <v>8</v>
      </c>
      <c r="G93" s="2">
        <v>8</v>
      </c>
      <c r="H93" s="2" t="b">
        <v>0</v>
      </c>
      <c r="I93" s="2" t="b">
        <v>0</v>
      </c>
      <c r="J93" s="2" t="b">
        <v>0</v>
      </c>
      <c r="K93" s="2">
        <v>0</v>
      </c>
      <c r="L93" s="2">
        <v>860</v>
      </c>
      <c r="M93" s="2">
        <v>1469</v>
      </c>
      <c r="N93" s="2">
        <v>1469</v>
      </c>
      <c r="O93" s="2">
        <v>17</v>
      </c>
      <c r="T93">
        <f t="shared" si="1"/>
        <v>42</v>
      </c>
      <c r="U93">
        <v>92</v>
      </c>
    </row>
    <row r="94" spans="1:21" ht="12.75" customHeight="1">
      <c r="A94" s="3" t="s">
        <v>26</v>
      </c>
      <c r="B94" s="3" t="s">
        <v>27</v>
      </c>
      <c r="C94" s="2">
        <v>3</v>
      </c>
      <c r="D94" s="3" t="s">
        <v>24</v>
      </c>
      <c r="E94" s="2">
        <v>0</v>
      </c>
      <c r="F94" s="2">
        <v>0</v>
      </c>
      <c r="G94" s="2">
        <v>0</v>
      </c>
      <c r="H94" s="2" t="b">
        <v>0</v>
      </c>
      <c r="I94" s="2" t="b">
        <v>0</v>
      </c>
      <c r="J94" s="2" t="b">
        <v>0</v>
      </c>
      <c r="K94" s="2">
        <v>0</v>
      </c>
      <c r="L94" s="2">
        <v>0</v>
      </c>
      <c r="M94" s="2">
        <v>1110</v>
      </c>
      <c r="N94" s="2">
        <v>1110</v>
      </c>
      <c r="O94" s="2">
        <v>20</v>
      </c>
      <c r="T94">
        <f t="shared" si="1"/>
        <v>0</v>
      </c>
      <c r="U94">
        <v>93</v>
      </c>
    </row>
    <row r="95" spans="1:21" ht="12.75" customHeight="1">
      <c r="A95" s="3" t="s">
        <v>26</v>
      </c>
      <c r="B95" s="3" t="s">
        <v>27</v>
      </c>
      <c r="C95" s="2">
        <v>3</v>
      </c>
      <c r="D95" s="3" t="s">
        <v>24</v>
      </c>
      <c r="E95" s="2">
        <v>0</v>
      </c>
      <c r="F95" s="2">
        <v>0</v>
      </c>
      <c r="G95" s="2">
        <v>0</v>
      </c>
      <c r="H95" s="2" t="b">
        <v>0</v>
      </c>
      <c r="I95" s="2" t="b">
        <v>0</v>
      </c>
      <c r="J95" s="2" t="b">
        <v>0</v>
      </c>
      <c r="K95" s="2">
        <v>0</v>
      </c>
      <c r="L95" s="2">
        <v>0</v>
      </c>
      <c r="M95" s="2">
        <v>1305</v>
      </c>
      <c r="N95" s="2">
        <v>1305</v>
      </c>
      <c r="O95" s="2">
        <v>22</v>
      </c>
      <c r="P95">
        <f>SUM(E89:E95)</f>
        <v>41</v>
      </c>
      <c r="Q95">
        <f>SUM(F89:F95)</f>
        <v>9</v>
      </c>
      <c r="R95">
        <f>SUM(G89:G95)</f>
        <v>17</v>
      </c>
      <c r="S95">
        <f>SUM(P95:R95)</f>
        <v>67</v>
      </c>
      <c r="T95">
        <f t="shared" si="1"/>
        <v>0</v>
      </c>
      <c r="U95">
        <v>94</v>
      </c>
    </row>
    <row r="96" spans="1:21" ht="12.75" customHeight="1">
      <c r="A96" s="3"/>
      <c r="B96" s="3"/>
      <c r="C96" s="2"/>
      <c r="D96" s="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T96">
        <f t="shared" si="1"/>
        <v>0</v>
      </c>
      <c r="U96">
        <v>95</v>
      </c>
    </row>
    <row r="97" spans="1:21" ht="12.75" customHeight="1">
      <c r="A97" s="3" t="s">
        <v>25</v>
      </c>
      <c r="B97" s="3" t="s">
        <v>23</v>
      </c>
      <c r="C97" s="2">
        <v>6</v>
      </c>
      <c r="D97" s="3" t="s">
        <v>24</v>
      </c>
      <c r="E97" s="2">
        <v>41</v>
      </c>
      <c r="F97" s="2">
        <v>13</v>
      </c>
      <c r="G97" s="2">
        <v>12</v>
      </c>
      <c r="H97" s="2" t="b">
        <v>0</v>
      </c>
      <c r="I97" s="2" t="b">
        <v>0</v>
      </c>
      <c r="J97" s="2" t="b">
        <v>0</v>
      </c>
      <c r="K97" s="2">
        <v>0</v>
      </c>
      <c r="L97" s="2">
        <v>1360</v>
      </c>
      <c r="M97" s="2">
        <v>2333</v>
      </c>
      <c r="N97" s="2">
        <v>2333</v>
      </c>
      <c r="O97" s="2">
        <v>8</v>
      </c>
      <c r="T97">
        <f t="shared" si="1"/>
        <v>66</v>
      </c>
      <c r="U97">
        <v>96</v>
      </c>
    </row>
    <row r="98" spans="1:21" ht="12.75" customHeight="1">
      <c r="A98" s="3" t="s">
        <v>25</v>
      </c>
      <c r="B98" s="3" t="s">
        <v>23</v>
      </c>
      <c r="C98" s="2">
        <v>6</v>
      </c>
      <c r="D98" s="3" t="s">
        <v>24</v>
      </c>
      <c r="E98" s="2">
        <v>50</v>
      </c>
      <c r="F98" s="2">
        <v>5</v>
      </c>
      <c r="G98" s="2">
        <v>10</v>
      </c>
      <c r="H98" s="2" t="b">
        <v>0</v>
      </c>
      <c r="I98" s="2" t="b">
        <v>0</v>
      </c>
      <c r="J98" s="2" t="b">
        <v>0</v>
      </c>
      <c r="K98" s="2">
        <v>0</v>
      </c>
      <c r="L98" s="2">
        <v>1000</v>
      </c>
      <c r="M98" s="2">
        <v>1694</v>
      </c>
      <c r="N98" s="2">
        <v>1694</v>
      </c>
      <c r="O98" s="2">
        <v>10</v>
      </c>
      <c r="T98">
        <f t="shared" si="1"/>
        <v>65</v>
      </c>
      <c r="U98">
        <v>97</v>
      </c>
    </row>
    <row r="99" spans="1:21" ht="12.75" customHeight="1">
      <c r="A99" s="3" t="s">
        <v>25</v>
      </c>
      <c r="B99" s="3" t="s">
        <v>23</v>
      </c>
      <c r="C99" s="2">
        <v>6</v>
      </c>
      <c r="D99" s="3" t="s">
        <v>24</v>
      </c>
      <c r="E99" s="2">
        <v>40</v>
      </c>
      <c r="F99" s="2">
        <v>15</v>
      </c>
      <c r="G99" s="2">
        <v>7</v>
      </c>
      <c r="H99" s="2" t="b">
        <v>1</v>
      </c>
      <c r="I99" s="2" t="b">
        <v>0</v>
      </c>
      <c r="J99" s="2" t="b">
        <v>0</v>
      </c>
      <c r="K99" s="2">
        <v>0</v>
      </c>
      <c r="L99" s="2">
        <v>2325</v>
      </c>
      <c r="M99" s="2">
        <v>912</v>
      </c>
      <c r="N99" s="2">
        <v>912</v>
      </c>
      <c r="O99" s="2">
        <v>12</v>
      </c>
      <c r="T99">
        <f t="shared" si="1"/>
        <v>62</v>
      </c>
      <c r="U99">
        <v>98</v>
      </c>
    </row>
    <row r="100" spans="1:21" ht="12.75" customHeight="1">
      <c r="A100" s="3" t="s">
        <v>25</v>
      </c>
      <c r="B100" s="3" t="s">
        <v>23</v>
      </c>
      <c r="C100" s="2">
        <v>6</v>
      </c>
      <c r="D100" s="3" t="s">
        <v>24</v>
      </c>
      <c r="E100" s="2">
        <v>0</v>
      </c>
      <c r="F100" s="2">
        <v>0</v>
      </c>
      <c r="G100" s="2">
        <v>0</v>
      </c>
      <c r="H100" s="2" t="b">
        <v>0</v>
      </c>
      <c r="I100" s="2" t="b">
        <v>0</v>
      </c>
      <c r="J100" s="2" t="b">
        <v>0</v>
      </c>
      <c r="K100" s="2">
        <v>0</v>
      </c>
      <c r="L100" s="2">
        <v>0</v>
      </c>
      <c r="M100" s="2">
        <v>758</v>
      </c>
      <c r="N100" s="2">
        <v>758</v>
      </c>
      <c r="O100" s="2">
        <v>15</v>
      </c>
      <c r="T100">
        <f t="shared" si="1"/>
        <v>0</v>
      </c>
      <c r="U100">
        <v>99</v>
      </c>
    </row>
    <row r="101" spans="1:21" ht="12.75" customHeight="1">
      <c r="A101" s="3" t="s">
        <v>25</v>
      </c>
      <c r="B101" s="3" t="s">
        <v>23</v>
      </c>
      <c r="C101" s="2">
        <v>6</v>
      </c>
      <c r="D101" s="3" t="s">
        <v>24</v>
      </c>
      <c r="E101" s="2">
        <v>26</v>
      </c>
      <c r="F101" s="2">
        <v>1</v>
      </c>
      <c r="G101" s="2">
        <v>5</v>
      </c>
      <c r="H101" s="2" t="b">
        <v>0</v>
      </c>
      <c r="I101" s="2" t="b">
        <v>0</v>
      </c>
      <c r="J101" s="2" t="b">
        <v>0</v>
      </c>
      <c r="K101" s="2">
        <v>0</v>
      </c>
      <c r="L101" s="2">
        <v>435</v>
      </c>
      <c r="M101" s="2">
        <v>568</v>
      </c>
      <c r="N101" s="2">
        <v>568</v>
      </c>
      <c r="O101" s="2">
        <v>16</v>
      </c>
      <c r="T101">
        <f t="shared" si="1"/>
        <v>32</v>
      </c>
      <c r="U101">
        <v>100</v>
      </c>
    </row>
    <row r="102" spans="1:21" ht="12.75" customHeight="1">
      <c r="A102" s="3" t="s">
        <v>25</v>
      </c>
      <c r="B102" s="3" t="s">
        <v>23</v>
      </c>
      <c r="C102" s="2">
        <v>6</v>
      </c>
      <c r="D102" s="3" t="s">
        <v>24</v>
      </c>
      <c r="E102" s="2">
        <v>14</v>
      </c>
      <c r="F102" s="2">
        <v>4</v>
      </c>
      <c r="G102" s="2">
        <v>1</v>
      </c>
      <c r="H102" s="2" t="b">
        <v>0</v>
      </c>
      <c r="I102" s="2" t="b">
        <v>0</v>
      </c>
      <c r="J102" s="2" t="b">
        <v>0</v>
      </c>
      <c r="K102" s="2">
        <v>0</v>
      </c>
      <c r="L102" s="2">
        <v>365</v>
      </c>
      <c r="M102" s="2">
        <v>2098</v>
      </c>
      <c r="N102" s="2">
        <v>2098</v>
      </c>
      <c r="O102" s="2">
        <v>17</v>
      </c>
      <c r="T102">
        <f t="shared" si="1"/>
        <v>19</v>
      </c>
      <c r="U102">
        <v>101</v>
      </c>
    </row>
    <row r="103" spans="1:21" ht="12.75" customHeight="1">
      <c r="A103" s="3" t="s">
        <v>25</v>
      </c>
      <c r="B103" s="3" t="s">
        <v>23</v>
      </c>
      <c r="C103" s="2">
        <v>6</v>
      </c>
      <c r="D103" s="3" t="s">
        <v>24</v>
      </c>
      <c r="E103" s="2">
        <v>0</v>
      </c>
      <c r="F103" s="2">
        <v>0</v>
      </c>
      <c r="G103" s="2">
        <v>0</v>
      </c>
      <c r="H103" s="2" t="b">
        <v>0</v>
      </c>
      <c r="I103" s="2" t="b">
        <v>0</v>
      </c>
      <c r="J103" s="2" t="b">
        <v>0</v>
      </c>
      <c r="K103" s="2">
        <v>0</v>
      </c>
      <c r="L103" s="2">
        <v>0</v>
      </c>
      <c r="M103" s="2">
        <v>1586</v>
      </c>
      <c r="N103" s="2">
        <v>1586</v>
      </c>
      <c r="O103" s="2">
        <v>20</v>
      </c>
      <c r="T103">
        <f t="shared" si="1"/>
        <v>0</v>
      </c>
      <c r="U103">
        <v>102</v>
      </c>
    </row>
    <row r="104" spans="1:21" ht="12.75" customHeight="1">
      <c r="A104" s="3" t="s">
        <v>25</v>
      </c>
      <c r="B104" s="3" t="s">
        <v>23</v>
      </c>
      <c r="C104" s="2">
        <v>6</v>
      </c>
      <c r="D104" s="3" t="s">
        <v>105</v>
      </c>
      <c r="E104" s="2">
        <v>6</v>
      </c>
      <c r="F104" s="2">
        <v>8</v>
      </c>
      <c r="G104" s="2">
        <v>3</v>
      </c>
      <c r="H104" s="2" t="b">
        <v>0</v>
      </c>
      <c r="I104" s="2" t="b">
        <v>0</v>
      </c>
      <c r="J104" s="2" t="b">
        <v>0</v>
      </c>
      <c r="K104" s="2">
        <v>0</v>
      </c>
      <c r="L104" s="2">
        <v>535</v>
      </c>
      <c r="M104" s="2">
        <v>775</v>
      </c>
      <c r="N104" s="2">
        <v>0</v>
      </c>
      <c r="O104" s="2">
        <v>24</v>
      </c>
      <c r="T104">
        <f t="shared" si="1"/>
        <v>17</v>
      </c>
      <c r="U104">
        <v>103</v>
      </c>
    </row>
    <row r="105" spans="1:21" ht="12.75" customHeight="1">
      <c r="A105" s="3" t="s">
        <v>25</v>
      </c>
      <c r="B105" s="3" t="s">
        <v>113</v>
      </c>
      <c r="C105" s="2">
        <v>2</v>
      </c>
      <c r="D105" s="3" t="s">
        <v>111</v>
      </c>
      <c r="E105" s="2">
        <v>3</v>
      </c>
      <c r="F105" s="2">
        <v>3</v>
      </c>
      <c r="G105" s="2">
        <v>0</v>
      </c>
      <c r="H105" s="2" t="b">
        <v>0</v>
      </c>
      <c r="I105" s="2" t="b">
        <v>0</v>
      </c>
      <c r="J105" s="2" t="b">
        <v>0</v>
      </c>
      <c r="K105" s="2">
        <v>0</v>
      </c>
      <c r="L105" s="2">
        <v>180</v>
      </c>
      <c r="M105" s="2">
        <v>599</v>
      </c>
      <c r="N105" s="2">
        <v>0</v>
      </c>
      <c r="O105" s="2">
        <v>27</v>
      </c>
      <c r="T105">
        <f t="shared" si="1"/>
        <v>6</v>
      </c>
      <c r="U105">
        <v>104</v>
      </c>
    </row>
    <row r="106" spans="1:21" ht="12.75" customHeight="1">
      <c r="A106" s="3" t="s">
        <v>25</v>
      </c>
      <c r="B106" s="3" t="s">
        <v>23</v>
      </c>
      <c r="C106" s="2">
        <v>6</v>
      </c>
      <c r="D106" s="3" t="s">
        <v>24</v>
      </c>
      <c r="E106" s="2">
        <v>49</v>
      </c>
      <c r="F106" s="2">
        <v>18</v>
      </c>
      <c r="G106" s="2">
        <v>8</v>
      </c>
      <c r="H106" s="2" t="b">
        <v>0</v>
      </c>
      <c r="I106" s="2" t="b">
        <v>0</v>
      </c>
      <c r="J106" s="2" t="b">
        <v>0</v>
      </c>
      <c r="K106" s="2">
        <v>0</v>
      </c>
      <c r="L106" s="2">
        <v>1590</v>
      </c>
      <c r="M106" s="2">
        <v>1864</v>
      </c>
      <c r="N106" s="2">
        <v>1864</v>
      </c>
      <c r="O106" s="2">
        <v>22</v>
      </c>
      <c r="P106">
        <f>SUM(E97:E106)</f>
        <v>229</v>
      </c>
      <c r="Q106">
        <f>SUM(F97:F106)</f>
        <v>67</v>
      </c>
      <c r="R106">
        <f>SUM(G97:G106)</f>
        <v>46</v>
      </c>
      <c r="S106">
        <f>SUM(P106:R106)</f>
        <v>342</v>
      </c>
      <c r="T106">
        <f t="shared" si="1"/>
        <v>75</v>
      </c>
      <c r="U106">
        <v>105</v>
      </c>
    </row>
    <row r="107" spans="1:21" ht="12.75" customHeight="1">
      <c r="A107" s="3"/>
      <c r="B107" s="3"/>
      <c r="C107" s="2"/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T107">
        <f t="shared" si="1"/>
        <v>0</v>
      </c>
      <c r="U107">
        <v>106</v>
      </c>
    </row>
    <row r="108" spans="1:21" ht="12.75" customHeight="1">
      <c r="A108" s="3" t="s">
        <v>34</v>
      </c>
      <c r="B108" s="3" t="s">
        <v>35</v>
      </c>
      <c r="C108" s="2">
        <v>6</v>
      </c>
      <c r="D108" s="3" t="s">
        <v>24</v>
      </c>
      <c r="E108" s="2">
        <v>9</v>
      </c>
      <c r="F108" s="2">
        <v>1</v>
      </c>
      <c r="G108" s="2">
        <v>1</v>
      </c>
      <c r="H108" s="2" t="b">
        <v>0</v>
      </c>
      <c r="I108" s="2" t="b">
        <v>0</v>
      </c>
      <c r="J108" s="2" t="b">
        <v>0</v>
      </c>
      <c r="K108" s="2">
        <v>0</v>
      </c>
      <c r="L108" s="2">
        <v>165</v>
      </c>
      <c r="M108" s="2">
        <v>2333</v>
      </c>
      <c r="N108" s="2">
        <v>2333</v>
      </c>
      <c r="O108" s="2">
        <v>8</v>
      </c>
      <c r="T108">
        <f t="shared" si="1"/>
        <v>11</v>
      </c>
      <c r="U108">
        <v>107</v>
      </c>
    </row>
    <row r="109" spans="1:21" ht="12.75" customHeight="1">
      <c r="A109" s="3" t="s">
        <v>34</v>
      </c>
      <c r="B109" s="3" t="s">
        <v>35</v>
      </c>
      <c r="C109" s="2">
        <v>6</v>
      </c>
      <c r="D109" s="3" t="s">
        <v>24</v>
      </c>
      <c r="E109" s="2">
        <v>23</v>
      </c>
      <c r="F109" s="2">
        <v>5</v>
      </c>
      <c r="G109" s="2">
        <v>0</v>
      </c>
      <c r="H109" s="2" t="b">
        <v>0</v>
      </c>
      <c r="I109" s="2" t="b">
        <v>0</v>
      </c>
      <c r="J109" s="2" t="b">
        <v>0</v>
      </c>
      <c r="K109" s="2">
        <v>0</v>
      </c>
      <c r="L109" s="2">
        <v>480</v>
      </c>
      <c r="M109" s="2">
        <v>1694</v>
      </c>
      <c r="N109" s="2">
        <v>1694</v>
      </c>
      <c r="O109" s="2">
        <v>10</v>
      </c>
      <c r="T109">
        <f t="shared" si="1"/>
        <v>28</v>
      </c>
      <c r="U109">
        <v>108</v>
      </c>
    </row>
    <row r="110" spans="1:21" ht="12.75" customHeight="1">
      <c r="A110" s="3" t="s">
        <v>34</v>
      </c>
      <c r="B110" s="3" t="s">
        <v>35</v>
      </c>
      <c r="C110" s="2">
        <v>6</v>
      </c>
      <c r="D110" s="3" t="s">
        <v>24</v>
      </c>
      <c r="E110" s="2">
        <v>36</v>
      </c>
      <c r="F110" s="2">
        <v>4</v>
      </c>
      <c r="G110" s="2">
        <v>4</v>
      </c>
      <c r="H110" s="2" t="b">
        <v>0</v>
      </c>
      <c r="I110" s="2" t="b">
        <v>0</v>
      </c>
      <c r="J110" s="2" t="b">
        <v>0</v>
      </c>
      <c r="K110" s="2">
        <v>0</v>
      </c>
      <c r="L110" s="2">
        <v>660</v>
      </c>
      <c r="M110" s="2">
        <v>1824</v>
      </c>
      <c r="N110" s="2">
        <v>1824</v>
      </c>
      <c r="O110" s="2">
        <v>12</v>
      </c>
      <c r="T110">
        <f t="shared" si="1"/>
        <v>44</v>
      </c>
      <c r="U110">
        <v>109</v>
      </c>
    </row>
    <row r="111" spans="1:21" ht="12.75" customHeight="1">
      <c r="A111" s="3" t="s">
        <v>34</v>
      </c>
      <c r="B111" s="3" t="s">
        <v>35</v>
      </c>
      <c r="C111" s="2">
        <v>6</v>
      </c>
      <c r="D111" s="3" t="s">
        <v>24</v>
      </c>
      <c r="E111" s="2">
        <v>0</v>
      </c>
      <c r="F111" s="2">
        <v>0</v>
      </c>
      <c r="G111" s="2">
        <v>0</v>
      </c>
      <c r="H111" s="2" t="b">
        <v>0</v>
      </c>
      <c r="I111" s="2" t="b">
        <v>0</v>
      </c>
      <c r="J111" s="2" t="b">
        <v>0</v>
      </c>
      <c r="K111" s="2">
        <v>0</v>
      </c>
      <c r="L111" s="2">
        <v>0</v>
      </c>
      <c r="M111" s="2">
        <v>758</v>
      </c>
      <c r="N111" s="2">
        <v>758</v>
      </c>
      <c r="O111" s="2">
        <v>15</v>
      </c>
      <c r="T111">
        <f t="shared" si="1"/>
        <v>0</v>
      </c>
      <c r="U111">
        <v>110</v>
      </c>
    </row>
    <row r="112" spans="1:21" ht="12.75" customHeight="1">
      <c r="A112" s="3" t="s">
        <v>34</v>
      </c>
      <c r="B112" s="3" t="s">
        <v>35</v>
      </c>
      <c r="C112" s="2">
        <v>6</v>
      </c>
      <c r="D112" s="3" t="s">
        <v>24</v>
      </c>
      <c r="E112" s="2">
        <v>0</v>
      </c>
      <c r="F112" s="2">
        <v>0</v>
      </c>
      <c r="G112" s="2">
        <v>0</v>
      </c>
      <c r="H112" s="2" t="b">
        <v>0</v>
      </c>
      <c r="I112" s="2" t="b">
        <v>0</v>
      </c>
      <c r="J112" s="2" t="b">
        <v>0</v>
      </c>
      <c r="K112" s="2">
        <v>0</v>
      </c>
      <c r="L112" s="2">
        <v>0</v>
      </c>
      <c r="M112" s="2">
        <v>1586</v>
      </c>
      <c r="N112" s="2">
        <v>1586</v>
      </c>
      <c r="O112" s="2">
        <v>20</v>
      </c>
      <c r="T112">
        <f t="shared" si="1"/>
        <v>0</v>
      </c>
      <c r="U112">
        <v>111</v>
      </c>
    </row>
    <row r="113" spans="1:21" ht="12.75" customHeight="1">
      <c r="A113" s="3" t="s">
        <v>34</v>
      </c>
      <c r="B113" s="3" t="s">
        <v>35</v>
      </c>
      <c r="C113" s="2">
        <v>6</v>
      </c>
      <c r="D113" s="3" t="s">
        <v>24</v>
      </c>
      <c r="E113" s="2">
        <v>20</v>
      </c>
      <c r="F113" s="2">
        <v>2</v>
      </c>
      <c r="G113" s="2">
        <v>0</v>
      </c>
      <c r="H113" s="2" t="b">
        <v>1</v>
      </c>
      <c r="I113" s="2" t="b">
        <v>0</v>
      </c>
      <c r="J113" s="2" t="b">
        <v>0</v>
      </c>
      <c r="K113" s="2">
        <v>0</v>
      </c>
      <c r="L113" s="2">
        <v>1300</v>
      </c>
      <c r="M113" s="2">
        <v>932</v>
      </c>
      <c r="N113" s="2">
        <v>932</v>
      </c>
      <c r="O113" s="2">
        <v>22</v>
      </c>
      <c r="T113">
        <f t="shared" si="1"/>
        <v>22</v>
      </c>
      <c r="U113">
        <v>112</v>
      </c>
    </row>
    <row r="114" spans="1:21" ht="12.75" customHeight="1">
      <c r="A114" s="3" t="s">
        <v>98</v>
      </c>
      <c r="B114" s="3" t="s">
        <v>99</v>
      </c>
      <c r="C114" s="2">
        <v>3</v>
      </c>
      <c r="D114" s="3" t="s">
        <v>24</v>
      </c>
      <c r="E114" s="2">
        <v>15</v>
      </c>
      <c r="F114" s="2">
        <v>6</v>
      </c>
      <c r="G114" s="2">
        <v>2</v>
      </c>
      <c r="H114" s="2" t="b">
        <v>0</v>
      </c>
      <c r="I114" s="2" t="b">
        <v>0</v>
      </c>
      <c r="J114" s="2" t="b">
        <v>0</v>
      </c>
      <c r="K114" s="2">
        <v>0</v>
      </c>
      <c r="L114" s="2">
        <v>500</v>
      </c>
      <c r="M114" s="2">
        <v>1469</v>
      </c>
      <c r="N114" s="2">
        <v>1469</v>
      </c>
      <c r="O114" s="2">
        <v>17</v>
      </c>
      <c r="P114">
        <f>SUM(E108:E114)</f>
        <v>103</v>
      </c>
      <c r="Q114">
        <f>SUM(F108:F114)</f>
        <v>18</v>
      </c>
      <c r="R114">
        <f>SUM(G108:G114)</f>
        <v>7</v>
      </c>
      <c r="S114">
        <f>SUM(P114:R114)</f>
        <v>128</v>
      </c>
      <c r="T114">
        <f t="shared" si="1"/>
        <v>23</v>
      </c>
      <c r="U114">
        <v>113</v>
      </c>
    </row>
    <row r="115" spans="1:21" ht="12.75" customHeight="1">
      <c r="A115" s="3"/>
      <c r="B115" s="3"/>
      <c r="C115" s="2"/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T115">
        <f t="shared" si="1"/>
        <v>0</v>
      </c>
      <c r="U115">
        <v>114</v>
      </c>
    </row>
    <row r="116" spans="1:21" ht="12.75" customHeight="1">
      <c r="A116" s="3" t="s">
        <v>40</v>
      </c>
      <c r="B116" s="3" t="s">
        <v>41</v>
      </c>
      <c r="C116" s="2">
        <v>5</v>
      </c>
      <c r="D116" s="3" t="s">
        <v>24</v>
      </c>
      <c r="E116" s="2">
        <v>36</v>
      </c>
      <c r="F116" s="2">
        <v>20</v>
      </c>
      <c r="G116" s="2">
        <v>5</v>
      </c>
      <c r="H116" s="2" t="b">
        <v>0</v>
      </c>
      <c r="I116" s="2" t="b">
        <v>0</v>
      </c>
      <c r="J116" s="2" t="b">
        <v>0</v>
      </c>
      <c r="K116" s="2">
        <v>0</v>
      </c>
      <c r="L116" s="2">
        <v>1485</v>
      </c>
      <c r="M116" s="2">
        <v>2100</v>
      </c>
      <c r="N116" s="2">
        <v>2100</v>
      </c>
      <c r="O116" s="2">
        <v>8</v>
      </c>
      <c r="T116">
        <f t="shared" si="1"/>
        <v>61</v>
      </c>
      <c r="U116">
        <v>115</v>
      </c>
    </row>
    <row r="117" spans="1:21" ht="12.75" customHeight="1">
      <c r="A117" s="3" t="s">
        <v>40</v>
      </c>
      <c r="B117" s="3" t="s">
        <v>41</v>
      </c>
      <c r="C117" s="2">
        <v>5</v>
      </c>
      <c r="D117" s="3" t="s">
        <v>24</v>
      </c>
      <c r="E117" s="2">
        <v>85</v>
      </c>
      <c r="F117" s="2">
        <v>31</v>
      </c>
      <c r="G117" s="2">
        <v>14</v>
      </c>
      <c r="H117" s="2" t="b">
        <v>0</v>
      </c>
      <c r="I117" s="2" t="b">
        <v>0</v>
      </c>
      <c r="J117" s="2" t="b">
        <v>0</v>
      </c>
      <c r="K117" s="2">
        <v>0</v>
      </c>
      <c r="L117" s="2">
        <v>2750</v>
      </c>
      <c r="M117" s="2">
        <v>1525</v>
      </c>
      <c r="N117" s="2">
        <v>1525</v>
      </c>
      <c r="O117" s="2">
        <v>10</v>
      </c>
      <c r="T117">
        <f t="shared" si="1"/>
        <v>130</v>
      </c>
      <c r="U117">
        <v>116</v>
      </c>
    </row>
    <row r="118" spans="1:21" ht="12.75" customHeight="1">
      <c r="A118" s="3" t="s">
        <v>40</v>
      </c>
      <c r="B118" s="3" t="s">
        <v>41</v>
      </c>
      <c r="C118" s="2">
        <v>5</v>
      </c>
      <c r="D118" s="3" t="s">
        <v>24</v>
      </c>
      <c r="E118" s="2">
        <v>18</v>
      </c>
      <c r="F118" s="2">
        <v>18</v>
      </c>
      <c r="G118" s="2">
        <v>2</v>
      </c>
      <c r="H118" s="2" t="b">
        <v>0</v>
      </c>
      <c r="I118" s="2" t="b">
        <v>0</v>
      </c>
      <c r="J118" s="2" t="b">
        <v>0</v>
      </c>
      <c r="K118" s="2">
        <v>0</v>
      </c>
      <c r="L118" s="2">
        <v>1130</v>
      </c>
      <c r="M118" s="2">
        <v>1642</v>
      </c>
      <c r="N118" s="2">
        <v>1642</v>
      </c>
      <c r="O118" s="2">
        <v>12</v>
      </c>
      <c r="T118">
        <f t="shared" si="1"/>
        <v>38</v>
      </c>
      <c r="U118">
        <v>117</v>
      </c>
    </row>
    <row r="119" spans="1:21" ht="12.75" customHeight="1">
      <c r="A119" s="3" t="s">
        <v>40</v>
      </c>
      <c r="B119" s="3" t="s">
        <v>41</v>
      </c>
      <c r="C119" s="2">
        <v>5</v>
      </c>
      <c r="D119" s="3" t="s">
        <v>24</v>
      </c>
      <c r="E119" s="2">
        <v>0</v>
      </c>
      <c r="F119" s="2">
        <v>0</v>
      </c>
      <c r="G119" s="2">
        <v>0</v>
      </c>
      <c r="H119" s="2" t="b">
        <v>0</v>
      </c>
      <c r="I119" s="2" t="b">
        <v>0</v>
      </c>
      <c r="J119" s="2" t="b">
        <v>0</v>
      </c>
      <c r="K119" s="2">
        <v>0</v>
      </c>
      <c r="L119" s="2">
        <v>0</v>
      </c>
      <c r="M119" s="2">
        <v>682</v>
      </c>
      <c r="N119" s="2">
        <v>682</v>
      </c>
      <c r="O119" s="2">
        <v>15</v>
      </c>
      <c r="T119">
        <f t="shared" si="1"/>
        <v>0</v>
      </c>
      <c r="U119">
        <v>118</v>
      </c>
    </row>
    <row r="120" spans="1:21" ht="12.75" customHeight="1">
      <c r="A120" s="3" t="s">
        <v>40</v>
      </c>
      <c r="B120" s="3" t="s">
        <v>41</v>
      </c>
      <c r="C120" s="2">
        <v>5</v>
      </c>
      <c r="D120" s="3" t="s">
        <v>24</v>
      </c>
      <c r="E120" s="2">
        <v>15</v>
      </c>
      <c r="F120" s="2">
        <v>22</v>
      </c>
      <c r="G120" s="2">
        <v>4</v>
      </c>
      <c r="H120" s="2" t="b">
        <v>0</v>
      </c>
      <c r="I120" s="2" t="b">
        <v>0</v>
      </c>
      <c r="J120" s="2" t="b">
        <v>0</v>
      </c>
      <c r="K120" s="2">
        <v>0</v>
      </c>
      <c r="L120" s="2">
        <v>1350</v>
      </c>
      <c r="M120" s="2">
        <v>511</v>
      </c>
      <c r="N120" s="2">
        <v>511</v>
      </c>
      <c r="O120" s="2">
        <v>16</v>
      </c>
      <c r="T120">
        <f t="shared" si="1"/>
        <v>41</v>
      </c>
      <c r="U120">
        <v>119</v>
      </c>
    </row>
    <row r="121" spans="1:21" ht="12.75" customHeight="1">
      <c r="A121" s="3" t="s">
        <v>40</v>
      </c>
      <c r="B121" s="3" t="s">
        <v>41</v>
      </c>
      <c r="C121" s="2">
        <v>5</v>
      </c>
      <c r="D121" s="3" t="s">
        <v>24</v>
      </c>
      <c r="E121" s="2">
        <v>31</v>
      </c>
      <c r="F121" s="2">
        <v>18</v>
      </c>
      <c r="G121" s="2">
        <v>10</v>
      </c>
      <c r="H121" s="2" t="b">
        <v>0</v>
      </c>
      <c r="I121" s="2" t="b">
        <v>0</v>
      </c>
      <c r="J121" s="2" t="b">
        <v>0</v>
      </c>
      <c r="K121" s="2">
        <v>0</v>
      </c>
      <c r="L121" s="2">
        <v>1460</v>
      </c>
      <c r="M121" s="2">
        <v>1888</v>
      </c>
      <c r="N121" s="2">
        <v>1888</v>
      </c>
      <c r="O121" s="2">
        <v>17</v>
      </c>
      <c r="T121">
        <f t="shared" si="1"/>
        <v>59</v>
      </c>
      <c r="U121">
        <v>120</v>
      </c>
    </row>
    <row r="122" spans="1:21" ht="12.75" customHeight="1">
      <c r="A122" s="3" t="s">
        <v>40</v>
      </c>
      <c r="B122" s="3" t="s">
        <v>41</v>
      </c>
      <c r="C122" s="2">
        <v>5</v>
      </c>
      <c r="D122" s="3" t="s">
        <v>24</v>
      </c>
      <c r="E122" s="2">
        <v>0</v>
      </c>
      <c r="F122" s="2">
        <v>0</v>
      </c>
      <c r="G122" s="2">
        <v>0</v>
      </c>
      <c r="H122" s="2" t="b">
        <v>0</v>
      </c>
      <c r="I122" s="2" t="b">
        <v>0</v>
      </c>
      <c r="J122" s="2" t="b">
        <v>0</v>
      </c>
      <c r="K122" s="2">
        <v>0</v>
      </c>
      <c r="L122" s="2">
        <v>0</v>
      </c>
      <c r="M122" s="2">
        <v>1428</v>
      </c>
      <c r="N122" s="2">
        <v>1428</v>
      </c>
      <c r="O122" s="2">
        <v>20</v>
      </c>
      <c r="T122">
        <f t="shared" si="1"/>
        <v>0</v>
      </c>
      <c r="U122">
        <v>121</v>
      </c>
    </row>
    <row r="123" spans="1:21" ht="12.75" customHeight="1">
      <c r="A123" s="3" t="s">
        <v>40</v>
      </c>
      <c r="B123" s="3" t="s">
        <v>41</v>
      </c>
      <c r="C123" s="2">
        <v>5</v>
      </c>
      <c r="D123" s="3" t="s">
        <v>116</v>
      </c>
      <c r="E123" s="2">
        <v>23</v>
      </c>
      <c r="F123" s="2">
        <v>13</v>
      </c>
      <c r="G123" s="2">
        <v>4</v>
      </c>
      <c r="H123" s="2" t="b">
        <v>0</v>
      </c>
      <c r="I123" s="2" t="b">
        <v>0</v>
      </c>
      <c r="J123" s="2" t="b">
        <v>0</v>
      </c>
      <c r="K123" s="2">
        <v>0</v>
      </c>
      <c r="L123" s="2">
        <v>980</v>
      </c>
      <c r="M123" s="2">
        <v>3250</v>
      </c>
      <c r="N123" s="2">
        <v>2270</v>
      </c>
      <c r="O123" s="2">
        <v>28</v>
      </c>
      <c r="T123">
        <f t="shared" si="1"/>
        <v>40</v>
      </c>
      <c r="U123">
        <v>122</v>
      </c>
    </row>
    <row r="124" spans="1:21" ht="12.75" customHeight="1">
      <c r="A124" s="3" t="s">
        <v>40</v>
      </c>
      <c r="B124" s="3" t="s">
        <v>41</v>
      </c>
      <c r="C124" s="2">
        <v>5</v>
      </c>
      <c r="D124" s="3" t="s">
        <v>24</v>
      </c>
      <c r="E124" s="2">
        <v>20</v>
      </c>
      <c r="F124" s="2">
        <v>23</v>
      </c>
      <c r="G124" s="2">
        <v>9</v>
      </c>
      <c r="H124" s="2" t="b">
        <v>0</v>
      </c>
      <c r="I124" s="2" t="b">
        <v>0</v>
      </c>
      <c r="J124" s="2" t="b">
        <v>0</v>
      </c>
      <c r="K124" s="2">
        <v>200</v>
      </c>
      <c r="L124" s="2">
        <v>1575</v>
      </c>
      <c r="M124" s="2">
        <v>1678</v>
      </c>
      <c r="N124" s="2">
        <v>1678</v>
      </c>
      <c r="O124" s="2">
        <v>22</v>
      </c>
      <c r="P124">
        <f>SUM(E116:E124)</f>
        <v>228</v>
      </c>
      <c r="Q124">
        <f>SUM(F116:F124)</f>
        <v>145</v>
      </c>
      <c r="R124">
        <f>SUM(G116:G124)</f>
        <v>48</v>
      </c>
      <c r="S124">
        <f>SUM(P124:R124)</f>
        <v>421</v>
      </c>
      <c r="T124">
        <f t="shared" si="1"/>
        <v>52</v>
      </c>
      <c r="U124">
        <v>123</v>
      </c>
    </row>
    <row r="125" spans="1:21" ht="12.75" customHeight="1">
      <c r="A125" s="3"/>
      <c r="B125" s="3"/>
      <c r="C125" s="2"/>
      <c r="D125" s="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T125">
        <f t="shared" si="1"/>
        <v>0</v>
      </c>
      <c r="U125">
        <v>124</v>
      </c>
    </row>
    <row r="126" spans="1:21" ht="12.75" customHeight="1">
      <c r="A126" s="3" t="s">
        <v>48</v>
      </c>
      <c r="B126" s="3" t="s">
        <v>49</v>
      </c>
      <c r="C126" s="2">
        <v>4</v>
      </c>
      <c r="D126" s="3" t="s">
        <v>21</v>
      </c>
      <c r="E126" s="2">
        <v>33</v>
      </c>
      <c r="F126" s="2">
        <v>24</v>
      </c>
      <c r="G126" s="2">
        <v>5</v>
      </c>
      <c r="H126" s="2" t="b">
        <v>0</v>
      </c>
      <c r="I126" s="2" t="b">
        <v>0</v>
      </c>
      <c r="J126" s="2" t="b">
        <v>0</v>
      </c>
      <c r="K126" s="2">
        <v>0</v>
      </c>
      <c r="L126" s="2">
        <v>1655</v>
      </c>
      <c r="M126" s="2">
        <v>843</v>
      </c>
      <c r="N126" s="2">
        <v>843</v>
      </c>
      <c r="O126" s="2">
        <v>8</v>
      </c>
      <c r="T126">
        <f t="shared" si="1"/>
        <v>62</v>
      </c>
      <c r="U126">
        <v>125</v>
      </c>
    </row>
    <row r="127" spans="1:21" ht="12.75" customHeight="1">
      <c r="A127" s="3" t="s">
        <v>48</v>
      </c>
      <c r="B127" s="3" t="s">
        <v>49</v>
      </c>
      <c r="C127" s="2">
        <v>4</v>
      </c>
      <c r="D127" s="3" t="s">
        <v>21</v>
      </c>
      <c r="E127" s="2">
        <v>42</v>
      </c>
      <c r="F127" s="2">
        <v>14</v>
      </c>
      <c r="G127" s="2">
        <v>17</v>
      </c>
      <c r="H127" s="2" t="b">
        <v>0</v>
      </c>
      <c r="I127" s="2" t="b">
        <v>0</v>
      </c>
      <c r="J127" s="2" t="b">
        <v>0</v>
      </c>
      <c r="K127" s="2">
        <v>200</v>
      </c>
      <c r="L127" s="2">
        <v>1545</v>
      </c>
      <c r="M127" s="2">
        <v>1304</v>
      </c>
      <c r="N127" s="2">
        <v>1304</v>
      </c>
      <c r="O127" s="2">
        <v>11</v>
      </c>
      <c r="T127">
        <f t="shared" si="1"/>
        <v>73</v>
      </c>
      <c r="U127">
        <v>126</v>
      </c>
    </row>
    <row r="128" spans="1:21" ht="12.75" customHeight="1">
      <c r="A128" s="3" t="s">
        <v>48</v>
      </c>
      <c r="B128" s="3" t="s">
        <v>49</v>
      </c>
      <c r="C128" s="2">
        <v>4</v>
      </c>
      <c r="D128" s="3" t="s">
        <v>21</v>
      </c>
      <c r="E128" s="2">
        <v>0</v>
      </c>
      <c r="F128" s="2">
        <v>0</v>
      </c>
      <c r="G128" s="2">
        <v>0</v>
      </c>
      <c r="H128" s="2" t="b">
        <v>0</v>
      </c>
      <c r="I128" s="2" t="b">
        <v>0</v>
      </c>
      <c r="J128" s="2" t="b">
        <v>0</v>
      </c>
      <c r="K128" s="2">
        <v>0</v>
      </c>
      <c r="L128" s="2">
        <v>0</v>
      </c>
      <c r="M128" s="2">
        <v>577</v>
      </c>
      <c r="N128" s="2">
        <v>577</v>
      </c>
      <c r="O128" s="2">
        <v>14</v>
      </c>
      <c r="T128">
        <f t="shared" si="1"/>
        <v>0</v>
      </c>
      <c r="U128">
        <v>127</v>
      </c>
    </row>
    <row r="129" spans="1:21" ht="12.75" customHeight="1">
      <c r="A129" s="3" t="s">
        <v>48</v>
      </c>
      <c r="B129" s="3" t="s">
        <v>96</v>
      </c>
      <c r="C129" s="2">
        <v>2</v>
      </c>
      <c r="D129" s="3" t="s">
        <v>21</v>
      </c>
      <c r="E129" s="2">
        <v>0</v>
      </c>
      <c r="F129" s="2">
        <v>1</v>
      </c>
      <c r="G129" s="2">
        <v>0</v>
      </c>
      <c r="H129" s="2" t="b">
        <v>0</v>
      </c>
      <c r="I129" s="2" t="b">
        <v>0</v>
      </c>
      <c r="J129" s="2" t="b">
        <v>0</v>
      </c>
      <c r="K129" s="2">
        <v>0</v>
      </c>
      <c r="L129" s="2">
        <v>50</v>
      </c>
      <c r="M129" s="2">
        <v>549</v>
      </c>
      <c r="N129" s="2">
        <v>549</v>
      </c>
      <c r="O129" s="2">
        <v>12</v>
      </c>
      <c r="T129">
        <f t="shared" si="1"/>
        <v>1</v>
      </c>
      <c r="U129">
        <v>128</v>
      </c>
    </row>
    <row r="130" spans="1:21" ht="12.75" customHeight="1">
      <c r="A130" s="3" t="s">
        <v>48</v>
      </c>
      <c r="B130" s="3" t="s">
        <v>49</v>
      </c>
      <c r="C130" s="2">
        <v>4</v>
      </c>
      <c r="D130" s="3" t="s">
        <v>21</v>
      </c>
      <c r="E130" s="2">
        <v>27</v>
      </c>
      <c r="F130" s="2">
        <v>4</v>
      </c>
      <c r="G130" s="2">
        <v>1</v>
      </c>
      <c r="H130" s="2" t="b">
        <v>0</v>
      </c>
      <c r="I130" s="2" t="b">
        <v>0</v>
      </c>
      <c r="J130" s="2" t="b">
        <v>0</v>
      </c>
      <c r="K130" s="2">
        <v>0</v>
      </c>
      <c r="L130" s="2">
        <v>495</v>
      </c>
      <c r="M130" s="2">
        <v>795</v>
      </c>
      <c r="N130" s="2">
        <v>795</v>
      </c>
      <c r="O130" s="2">
        <v>17</v>
      </c>
      <c r="T130">
        <f aca="true" t="shared" si="2" ref="T130:T193">SUM(E130:G130)</f>
        <v>32</v>
      </c>
      <c r="U130">
        <v>129</v>
      </c>
    </row>
    <row r="131" spans="1:21" ht="12.75" customHeight="1">
      <c r="A131" s="3" t="s">
        <v>48</v>
      </c>
      <c r="B131" s="3" t="s">
        <v>49</v>
      </c>
      <c r="C131" s="2">
        <v>4</v>
      </c>
      <c r="D131" s="3" t="s">
        <v>21</v>
      </c>
      <c r="E131" s="2">
        <v>0</v>
      </c>
      <c r="F131" s="2">
        <v>0</v>
      </c>
      <c r="G131" s="2">
        <v>0</v>
      </c>
      <c r="H131" s="2" t="b">
        <v>0</v>
      </c>
      <c r="I131" s="2" t="b">
        <v>0</v>
      </c>
      <c r="J131" s="2" t="b">
        <v>0</v>
      </c>
      <c r="K131" s="2">
        <v>0</v>
      </c>
      <c r="L131" s="2">
        <v>0</v>
      </c>
      <c r="M131" s="2">
        <v>713</v>
      </c>
      <c r="N131" s="2">
        <v>713</v>
      </c>
      <c r="O131" s="2">
        <v>20</v>
      </c>
      <c r="T131">
        <f t="shared" si="2"/>
        <v>0</v>
      </c>
      <c r="U131">
        <v>130</v>
      </c>
    </row>
    <row r="132" spans="1:21" ht="12.75" customHeight="1">
      <c r="A132" s="3" t="s">
        <v>48</v>
      </c>
      <c r="B132" s="3" t="s">
        <v>49</v>
      </c>
      <c r="C132" s="2">
        <v>4</v>
      </c>
      <c r="D132" s="3" t="s">
        <v>21</v>
      </c>
      <c r="E132" s="2">
        <v>5</v>
      </c>
      <c r="F132" s="2">
        <v>0</v>
      </c>
      <c r="G132" s="2">
        <v>0</v>
      </c>
      <c r="H132" s="2" t="b">
        <v>0</v>
      </c>
      <c r="I132" s="2" t="b">
        <v>0</v>
      </c>
      <c r="J132" s="2" t="b">
        <v>0</v>
      </c>
      <c r="K132" s="2">
        <v>0</v>
      </c>
      <c r="L132" s="2">
        <v>50</v>
      </c>
      <c r="M132" s="2">
        <v>1460</v>
      </c>
      <c r="N132" s="2">
        <v>1460</v>
      </c>
      <c r="O132" s="2">
        <v>21</v>
      </c>
      <c r="P132">
        <f>SUM(E126:E132)</f>
        <v>107</v>
      </c>
      <c r="Q132">
        <f>SUM(F126:F132)</f>
        <v>43</v>
      </c>
      <c r="R132">
        <f>SUM(G126:G132)</f>
        <v>23</v>
      </c>
      <c r="S132">
        <f>SUM(P132:R132)</f>
        <v>173</v>
      </c>
      <c r="T132">
        <f t="shared" si="2"/>
        <v>5</v>
      </c>
      <c r="U132">
        <v>131</v>
      </c>
    </row>
    <row r="133" spans="1:21" ht="12.75" customHeight="1">
      <c r="A133" s="3"/>
      <c r="B133" s="3"/>
      <c r="C133" s="2"/>
      <c r="D133" s="3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T133">
        <f t="shared" si="2"/>
        <v>0</v>
      </c>
      <c r="U133">
        <v>132</v>
      </c>
    </row>
    <row r="134" spans="1:21" ht="12.75" customHeight="1">
      <c r="A134" s="3" t="s">
        <v>65</v>
      </c>
      <c r="B134" s="3" t="s">
        <v>66</v>
      </c>
      <c r="C134" s="2">
        <v>6</v>
      </c>
      <c r="D134" s="3" t="s">
        <v>24</v>
      </c>
      <c r="E134" s="2">
        <v>64</v>
      </c>
      <c r="F134" s="2">
        <v>9</v>
      </c>
      <c r="G134" s="2">
        <v>6</v>
      </c>
      <c r="H134" s="2" t="b">
        <v>0</v>
      </c>
      <c r="I134" s="2" t="b">
        <v>0</v>
      </c>
      <c r="J134" s="2" t="b">
        <v>0</v>
      </c>
      <c r="K134" s="2">
        <v>0</v>
      </c>
      <c r="L134" s="2">
        <v>1240</v>
      </c>
      <c r="M134" s="2">
        <v>938</v>
      </c>
      <c r="N134" s="2">
        <v>938</v>
      </c>
      <c r="O134" s="2">
        <v>9</v>
      </c>
      <c r="T134">
        <f t="shared" si="2"/>
        <v>79</v>
      </c>
      <c r="U134">
        <v>133</v>
      </c>
    </row>
    <row r="135" spans="1:21" ht="12.75" customHeight="1">
      <c r="A135" s="3" t="s">
        <v>65</v>
      </c>
      <c r="B135" s="3" t="s">
        <v>66</v>
      </c>
      <c r="C135" s="2">
        <v>6</v>
      </c>
      <c r="D135" s="3" t="s">
        <v>24</v>
      </c>
      <c r="E135" s="2">
        <v>26</v>
      </c>
      <c r="F135" s="2">
        <v>27</v>
      </c>
      <c r="G135" s="2">
        <v>4</v>
      </c>
      <c r="H135" s="2" t="b">
        <v>0</v>
      </c>
      <c r="I135" s="2" t="b">
        <v>0</v>
      </c>
      <c r="J135" s="2" t="b">
        <v>0</v>
      </c>
      <c r="K135" s="2">
        <v>0</v>
      </c>
      <c r="L135" s="2">
        <v>1710</v>
      </c>
      <c r="M135" s="2">
        <v>1171</v>
      </c>
      <c r="N135" s="2">
        <v>1171</v>
      </c>
      <c r="O135" s="2">
        <v>11</v>
      </c>
      <c r="T135">
        <f t="shared" si="2"/>
        <v>57</v>
      </c>
      <c r="U135">
        <v>134</v>
      </c>
    </row>
    <row r="136" spans="1:21" ht="12.75" customHeight="1">
      <c r="A136" s="3" t="s">
        <v>65</v>
      </c>
      <c r="B136" s="3" t="s">
        <v>66</v>
      </c>
      <c r="C136" s="2">
        <v>6</v>
      </c>
      <c r="D136" s="3" t="s">
        <v>24</v>
      </c>
      <c r="E136" s="2">
        <v>68</v>
      </c>
      <c r="F136" s="2">
        <v>6</v>
      </c>
      <c r="G136" s="2">
        <v>4</v>
      </c>
      <c r="H136" s="2" t="b">
        <v>0</v>
      </c>
      <c r="I136" s="2" t="b">
        <v>0</v>
      </c>
      <c r="J136" s="2" t="b">
        <v>0</v>
      </c>
      <c r="K136" s="2">
        <v>0</v>
      </c>
      <c r="L136" s="2">
        <v>1080</v>
      </c>
      <c r="M136" s="2">
        <v>1157</v>
      </c>
      <c r="N136" s="2">
        <v>1157</v>
      </c>
      <c r="O136" s="2">
        <v>13</v>
      </c>
      <c r="T136">
        <f t="shared" si="2"/>
        <v>78</v>
      </c>
      <c r="U136">
        <v>135</v>
      </c>
    </row>
    <row r="137" spans="1:21" ht="12.75" customHeight="1">
      <c r="A137" s="3" t="s">
        <v>65</v>
      </c>
      <c r="B137" s="3" t="s">
        <v>66</v>
      </c>
      <c r="C137" s="2">
        <v>6</v>
      </c>
      <c r="D137" s="3" t="s">
        <v>24</v>
      </c>
      <c r="E137" s="2">
        <v>0</v>
      </c>
      <c r="F137" s="2">
        <v>0</v>
      </c>
      <c r="G137" s="2">
        <v>0</v>
      </c>
      <c r="H137" s="2" t="b">
        <v>0</v>
      </c>
      <c r="I137" s="2" t="b">
        <v>0</v>
      </c>
      <c r="J137" s="2" t="b">
        <v>0</v>
      </c>
      <c r="K137" s="2">
        <v>0</v>
      </c>
      <c r="L137" s="2">
        <v>0</v>
      </c>
      <c r="M137" s="2">
        <v>260</v>
      </c>
      <c r="N137" s="2">
        <v>260</v>
      </c>
      <c r="O137" s="2">
        <v>14</v>
      </c>
      <c r="T137">
        <f t="shared" si="2"/>
        <v>0</v>
      </c>
      <c r="U137">
        <v>136</v>
      </c>
    </row>
    <row r="138" spans="1:21" ht="12.75" customHeight="1">
      <c r="A138" s="3" t="s">
        <v>65</v>
      </c>
      <c r="B138" s="3" t="s">
        <v>66</v>
      </c>
      <c r="C138" s="2">
        <v>6</v>
      </c>
      <c r="D138" s="3" t="s">
        <v>24</v>
      </c>
      <c r="E138" s="2">
        <v>86</v>
      </c>
      <c r="F138" s="2">
        <v>7</v>
      </c>
      <c r="G138" s="2">
        <v>5</v>
      </c>
      <c r="H138" s="2" t="b">
        <v>0</v>
      </c>
      <c r="I138" s="2" t="b">
        <v>0</v>
      </c>
      <c r="J138" s="2" t="b">
        <v>0</v>
      </c>
      <c r="K138" s="2">
        <v>0</v>
      </c>
      <c r="L138" s="2">
        <v>1335</v>
      </c>
      <c r="M138" s="2">
        <v>1080</v>
      </c>
      <c r="N138" s="2">
        <v>1080</v>
      </c>
      <c r="O138" s="2">
        <v>18</v>
      </c>
      <c r="T138">
        <f t="shared" si="2"/>
        <v>98</v>
      </c>
      <c r="U138">
        <v>137</v>
      </c>
    </row>
    <row r="139" spans="1:21" ht="12.75" customHeight="1">
      <c r="A139" s="3" t="s">
        <v>65</v>
      </c>
      <c r="B139" s="3" t="s">
        <v>66</v>
      </c>
      <c r="C139" s="2">
        <v>6</v>
      </c>
      <c r="D139" s="3" t="s">
        <v>24</v>
      </c>
      <c r="E139" s="2">
        <v>32</v>
      </c>
      <c r="F139" s="2">
        <v>1</v>
      </c>
      <c r="G139" s="2">
        <v>1</v>
      </c>
      <c r="H139" s="2" t="b">
        <v>0</v>
      </c>
      <c r="I139" s="2" t="b">
        <v>0</v>
      </c>
      <c r="J139" s="2" t="b">
        <v>0</v>
      </c>
      <c r="K139" s="2">
        <v>0</v>
      </c>
      <c r="L139" s="2">
        <v>395</v>
      </c>
      <c r="M139" s="2">
        <v>1080</v>
      </c>
      <c r="N139" s="2">
        <v>1080</v>
      </c>
      <c r="O139" s="2">
        <v>18</v>
      </c>
      <c r="T139">
        <f t="shared" si="2"/>
        <v>34</v>
      </c>
      <c r="U139">
        <v>138</v>
      </c>
    </row>
    <row r="140" spans="1:21" ht="12.75" customHeight="1">
      <c r="A140" s="3" t="s">
        <v>65</v>
      </c>
      <c r="B140" s="3" t="s">
        <v>66</v>
      </c>
      <c r="C140" s="2">
        <v>6</v>
      </c>
      <c r="D140" s="3" t="s">
        <v>24</v>
      </c>
      <c r="E140" s="2">
        <v>0</v>
      </c>
      <c r="F140" s="2">
        <v>0</v>
      </c>
      <c r="G140" s="2">
        <v>0</v>
      </c>
      <c r="H140" s="2" t="b">
        <v>0</v>
      </c>
      <c r="I140" s="2" t="b">
        <v>0</v>
      </c>
      <c r="J140" s="2" t="b">
        <v>0</v>
      </c>
      <c r="K140" s="2">
        <v>0</v>
      </c>
      <c r="L140" s="2">
        <v>0</v>
      </c>
      <c r="M140" s="2">
        <v>1568</v>
      </c>
      <c r="N140" s="2">
        <v>1568</v>
      </c>
      <c r="O140" s="2">
        <v>19</v>
      </c>
      <c r="T140">
        <f t="shared" si="2"/>
        <v>0</v>
      </c>
      <c r="U140">
        <v>139</v>
      </c>
    </row>
    <row r="141" spans="1:21" ht="12.75" customHeight="1">
      <c r="A141" s="3" t="s">
        <v>65</v>
      </c>
      <c r="B141" s="3" t="s">
        <v>66</v>
      </c>
      <c r="C141" s="2">
        <v>6</v>
      </c>
      <c r="D141" s="3" t="s">
        <v>24</v>
      </c>
      <c r="E141" s="2">
        <v>124</v>
      </c>
      <c r="F141" s="2">
        <v>29</v>
      </c>
      <c r="G141" s="2">
        <v>14</v>
      </c>
      <c r="H141" s="2" t="b">
        <v>0</v>
      </c>
      <c r="I141" s="2" t="b">
        <v>1</v>
      </c>
      <c r="J141" s="2" t="b">
        <v>0</v>
      </c>
      <c r="K141" s="2">
        <v>0</v>
      </c>
      <c r="L141" s="2">
        <v>4040</v>
      </c>
      <c r="M141" s="2">
        <v>991</v>
      </c>
      <c r="N141" s="2">
        <v>991</v>
      </c>
      <c r="O141" s="2">
        <v>21</v>
      </c>
      <c r="P141">
        <f>SUM(E137:E141)</f>
        <v>242</v>
      </c>
      <c r="Q141">
        <f>SUM(F137:F141)</f>
        <v>37</v>
      </c>
      <c r="R141">
        <f>SUM(G137:G141)</f>
        <v>20</v>
      </c>
      <c r="S141">
        <f>SUM(P141:R141)</f>
        <v>299</v>
      </c>
      <c r="T141">
        <f t="shared" si="2"/>
        <v>167</v>
      </c>
      <c r="U141">
        <v>140</v>
      </c>
    </row>
    <row r="142" spans="1:21" ht="12.75" customHeight="1">
      <c r="A142" s="3"/>
      <c r="B142" s="3"/>
      <c r="C142" s="2"/>
      <c r="D142" s="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T142">
        <f t="shared" si="2"/>
        <v>0</v>
      </c>
      <c r="U142">
        <v>141</v>
      </c>
    </row>
    <row r="143" spans="1:21" ht="12.75" customHeight="1">
      <c r="A143" s="3" t="s">
        <v>63</v>
      </c>
      <c r="B143" s="3" t="s">
        <v>64</v>
      </c>
      <c r="C143" s="2">
        <v>3</v>
      </c>
      <c r="D143" s="3" t="s">
        <v>24</v>
      </c>
      <c r="E143" s="2">
        <v>18</v>
      </c>
      <c r="F143" s="2">
        <v>2</v>
      </c>
      <c r="G143" s="2">
        <v>4</v>
      </c>
      <c r="H143" s="2" t="b">
        <v>0</v>
      </c>
      <c r="I143" s="2" t="b">
        <v>0</v>
      </c>
      <c r="J143" s="2" t="b">
        <v>0</v>
      </c>
      <c r="K143" s="2">
        <v>0</v>
      </c>
      <c r="L143" s="2">
        <v>380</v>
      </c>
      <c r="M143" s="2">
        <v>656</v>
      </c>
      <c r="N143" s="2">
        <v>656</v>
      </c>
      <c r="O143" s="2">
        <v>9</v>
      </c>
      <c r="T143">
        <f t="shared" si="2"/>
        <v>24</v>
      </c>
      <c r="U143">
        <v>142</v>
      </c>
    </row>
    <row r="144" spans="1:21" ht="12.75" customHeight="1">
      <c r="A144" s="3" t="s">
        <v>63</v>
      </c>
      <c r="B144" s="3" t="s">
        <v>64</v>
      </c>
      <c r="C144" s="2">
        <v>3</v>
      </c>
      <c r="D144" s="3" t="s">
        <v>24</v>
      </c>
      <c r="E144" s="2">
        <v>6</v>
      </c>
      <c r="F144" s="2">
        <v>3</v>
      </c>
      <c r="G144" s="2">
        <v>0</v>
      </c>
      <c r="H144" s="2" t="b">
        <v>0</v>
      </c>
      <c r="I144" s="2" t="b">
        <v>0</v>
      </c>
      <c r="J144" s="2" t="b">
        <v>0</v>
      </c>
      <c r="K144" s="2">
        <v>0</v>
      </c>
      <c r="L144" s="2">
        <v>210</v>
      </c>
      <c r="M144" s="2">
        <v>820</v>
      </c>
      <c r="N144" s="2">
        <v>820</v>
      </c>
      <c r="O144" s="2">
        <v>11</v>
      </c>
      <c r="T144">
        <f t="shared" si="2"/>
        <v>9</v>
      </c>
      <c r="U144">
        <v>143</v>
      </c>
    </row>
    <row r="145" spans="1:21" ht="12.75" customHeight="1">
      <c r="A145" s="3" t="s">
        <v>63</v>
      </c>
      <c r="B145" s="3" t="s">
        <v>64</v>
      </c>
      <c r="C145" s="2">
        <v>3</v>
      </c>
      <c r="D145" s="3" t="s">
        <v>24</v>
      </c>
      <c r="E145" s="2">
        <v>3</v>
      </c>
      <c r="F145" s="2">
        <v>2</v>
      </c>
      <c r="G145" s="2">
        <v>0</v>
      </c>
      <c r="H145" s="2" t="b">
        <v>0</v>
      </c>
      <c r="I145" s="2" t="b">
        <v>0</v>
      </c>
      <c r="J145" s="2" t="b">
        <v>0</v>
      </c>
      <c r="K145" s="2">
        <v>0</v>
      </c>
      <c r="L145" s="2">
        <v>130</v>
      </c>
      <c r="M145" s="2">
        <v>810</v>
      </c>
      <c r="N145" s="2">
        <v>810</v>
      </c>
      <c r="O145" s="2">
        <v>13</v>
      </c>
      <c r="T145">
        <f t="shared" si="2"/>
        <v>5</v>
      </c>
      <c r="U145">
        <v>144</v>
      </c>
    </row>
    <row r="146" spans="1:21" ht="12.75" customHeight="1">
      <c r="A146" s="3" t="s">
        <v>63</v>
      </c>
      <c r="B146" s="3" t="s">
        <v>64</v>
      </c>
      <c r="C146" s="2">
        <v>3</v>
      </c>
      <c r="D146" s="3" t="s">
        <v>24</v>
      </c>
      <c r="E146" s="2">
        <v>0</v>
      </c>
      <c r="F146" s="2">
        <v>0</v>
      </c>
      <c r="G146" s="2">
        <v>0</v>
      </c>
      <c r="H146" s="2" t="b">
        <v>0</v>
      </c>
      <c r="I146" s="2" t="b">
        <v>0</v>
      </c>
      <c r="J146" s="2" t="b">
        <v>0</v>
      </c>
      <c r="K146" s="2">
        <v>0</v>
      </c>
      <c r="L146" s="2">
        <v>0</v>
      </c>
      <c r="M146" s="2">
        <v>182</v>
      </c>
      <c r="N146" s="2">
        <v>182</v>
      </c>
      <c r="O146" s="2">
        <v>14</v>
      </c>
      <c r="T146">
        <f t="shared" si="2"/>
        <v>0</v>
      </c>
      <c r="U146">
        <v>145</v>
      </c>
    </row>
    <row r="147" spans="1:21" ht="12.75" customHeight="1">
      <c r="A147" s="3" t="s">
        <v>63</v>
      </c>
      <c r="B147" s="3" t="s">
        <v>64</v>
      </c>
      <c r="C147" s="2">
        <v>3</v>
      </c>
      <c r="D147" s="3" t="s">
        <v>24</v>
      </c>
      <c r="E147" s="2">
        <v>32</v>
      </c>
      <c r="F147" s="2">
        <v>1</v>
      </c>
      <c r="G147" s="2">
        <v>3</v>
      </c>
      <c r="H147" s="2" t="b">
        <v>0</v>
      </c>
      <c r="I147" s="2" t="b">
        <v>0</v>
      </c>
      <c r="J147" s="2" t="b">
        <v>0</v>
      </c>
      <c r="K147" s="2">
        <v>0</v>
      </c>
      <c r="L147" s="2">
        <v>445</v>
      </c>
      <c r="M147" s="2">
        <v>756</v>
      </c>
      <c r="N147" s="2">
        <v>756</v>
      </c>
      <c r="O147" s="2">
        <v>18</v>
      </c>
      <c r="T147">
        <f t="shared" si="2"/>
        <v>36</v>
      </c>
      <c r="U147">
        <v>146</v>
      </c>
    </row>
    <row r="148" spans="1:21" ht="12.75" customHeight="1">
      <c r="A148" s="3" t="s">
        <v>63</v>
      </c>
      <c r="B148" s="3" t="s">
        <v>64</v>
      </c>
      <c r="C148" s="2">
        <v>3</v>
      </c>
      <c r="D148" s="3" t="s">
        <v>24</v>
      </c>
      <c r="E148" s="2">
        <v>0</v>
      </c>
      <c r="F148" s="2">
        <v>0</v>
      </c>
      <c r="G148" s="2">
        <v>0</v>
      </c>
      <c r="H148" s="2" t="b">
        <v>0</v>
      </c>
      <c r="I148" s="2" t="b">
        <v>1</v>
      </c>
      <c r="J148" s="2" t="b">
        <v>0</v>
      </c>
      <c r="K148" s="2">
        <v>0</v>
      </c>
      <c r="L148" s="2">
        <v>700</v>
      </c>
      <c r="M148" s="2">
        <v>1098</v>
      </c>
      <c r="N148" s="2">
        <v>1098</v>
      </c>
      <c r="O148" s="2">
        <v>19</v>
      </c>
      <c r="P148">
        <f>SUM(E143:E148)</f>
        <v>59</v>
      </c>
      <c r="Q148">
        <f>SUM(F143:F148)</f>
        <v>8</v>
      </c>
      <c r="R148">
        <f>SUM(G143:G148)</f>
        <v>7</v>
      </c>
      <c r="S148">
        <f>SUM(P148:R148)</f>
        <v>74</v>
      </c>
      <c r="T148">
        <f t="shared" si="2"/>
        <v>0</v>
      </c>
      <c r="U148">
        <v>147</v>
      </c>
    </row>
    <row r="149" spans="1:21" ht="12.75" customHeight="1">
      <c r="A149" s="3"/>
      <c r="B149" s="3"/>
      <c r="C149" s="2"/>
      <c r="D149" s="3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T149">
        <f t="shared" si="2"/>
        <v>0</v>
      </c>
      <c r="U149">
        <v>148</v>
      </c>
    </row>
    <row r="150" spans="1:21" ht="12.75" customHeight="1">
      <c r="A150" s="3" t="s">
        <v>67</v>
      </c>
      <c r="B150" s="3" t="s">
        <v>68</v>
      </c>
      <c r="C150" s="2">
        <v>4</v>
      </c>
      <c r="D150" s="3" t="s">
        <v>24</v>
      </c>
      <c r="E150" s="2">
        <v>44</v>
      </c>
      <c r="F150" s="2">
        <v>18</v>
      </c>
      <c r="G150" s="2">
        <v>4</v>
      </c>
      <c r="H150" s="2" t="b">
        <v>0</v>
      </c>
      <c r="I150" s="2" t="b">
        <v>0</v>
      </c>
      <c r="J150" s="2" t="b">
        <v>0</v>
      </c>
      <c r="K150" s="2">
        <v>0</v>
      </c>
      <c r="L150" s="2">
        <v>1440</v>
      </c>
      <c r="M150" s="2">
        <v>750</v>
      </c>
      <c r="N150" s="2">
        <v>750</v>
      </c>
      <c r="O150" s="2">
        <v>9</v>
      </c>
      <c r="T150">
        <f t="shared" si="2"/>
        <v>66</v>
      </c>
      <c r="U150">
        <v>149</v>
      </c>
    </row>
    <row r="151" spans="1:21" ht="12.75" customHeight="1">
      <c r="A151" s="3" t="s">
        <v>67</v>
      </c>
      <c r="B151" s="3" t="s">
        <v>68</v>
      </c>
      <c r="C151" s="2">
        <v>4</v>
      </c>
      <c r="D151" s="3" t="s">
        <v>24</v>
      </c>
      <c r="E151" s="2">
        <v>46</v>
      </c>
      <c r="F151" s="2">
        <v>25</v>
      </c>
      <c r="G151" s="2">
        <v>6</v>
      </c>
      <c r="H151" s="2" t="b">
        <v>0</v>
      </c>
      <c r="I151" s="2" t="b">
        <v>0</v>
      </c>
      <c r="J151" s="2" t="b">
        <v>0</v>
      </c>
      <c r="K151" s="2">
        <v>0</v>
      </c>
      <c r="L151" s="2">
        <v>1860</v>
      </c>
      <c r="M151" s="2">
        <v>937</v>
      </c>
      <c r="N151" s="2">
        <v>937</v>
      </c>
      <c r="O151" s="2">
        <v>11</v>
      </c>
      <c r="T151">
        <f t="shared" si="2"/>
        <v>77</v>
      </c>
      <c r="U151">
        <v>150</v>
      </c>
    </row>
    <row r="152" spans="1:21" ht="12.75" customHeight="1">
      <c r="A152" s="3" t="s">
        <v>67</v>
      </c>
      <c r="B152" s="3" t="s">
        <v>68</v>
      </c>
      <c r="C152" s="2">
        <v>4</v>
      </c>
      <c r="D152" s="3" t="s">
        <v>24</v>
      </c>
      <c r="E152" s="2">
        <v>5</v>
      </c>
      <c r="F152" s="2">
        <v>4</v>
      </c>
      <c r="G152" s="2">
        <v>3</v>
      </c>
      <c r="H152" s="2" t="b">
        <v>0</v>
      </c>
      <c r="I152" s="2" t="b">
        <v>0</v>
      </c>
      <c r="J152" s="2" t="b">
        <v>0</v>
      </c>
      <c r="K152" s="2">
        <v>0</v>
      </c>
      <c r="L152" s="2">
        <v>325</v>
      </c>
      <c r="M152" s="2">
        <v>925</v>
      </c>
      <c r="N152" s="2">
        <v>925</v>
      </c>
      <c r="O152" s="2">
        <v>13</v>
      </c>
      <c r="T152">
        <f t="shared" si="2"/>
        <v>12</v>
      </c>
      <c r="U152">
        <v>151</v>
      </c>
    </row>
    <row r="153" spans="1:21" ht="12.75" customHeight="1">
      <c r="A153" s="3" t="s">
        <v>67</v>
      </c>
      <c r="B153" s="3" t="s">
        <v>68</v>
      </c>
      <c r="C153" s="2">
        <v>4</v>
      </c>
      <c r="D153" s="3" t="s">
        <v>24</v>
      </c>
      <c r="E153" s="2">
        <v>0</v>
      </c>
      <c r="F153" s="2">
        <v>0</v>
      </c>
      <c r="G153" s="2">
        <v>0</v>
      </c>
      <c r="H153" s="2" t="b">
        <v>0</v>
      </c>
      <c r="I153" s="2" t="b">
        <v>0</v>
      </c>
      <c r="J153" s="2" t="b">
        <v>0</v>
      </c>
      <c r="K153" s="2">
        <v>0</v>
      </c>
      <c r="L153" s="2">
        <v>0</v>
      </c>
      <c r="M153" s="2">
        <v>208</v>
      </c>
      <c r="N153" s="2">
        <v>208</v>
      </c>
      <c r="O153" s="2">
        <v>14</v>
      </c>
      <c r="T153">
        <f t="shared" si="2"/>
        <v>0</v>
      </c>
      <c r="U153">
        <v>152</v>
      </c>
    </row>
    <row r="154" spans="1:21" ht="12.75" customHeight="1">
      <c r="A154" s="3" t="s">
        <v>67</v>
      </c>
      <c r="B154" s="3" t="s">
        <v>68</v>
      </c>
      <c r="C154" s="2">
        <v>4</v>
      </c>
      <c r="D154" s="3" t="s">
        <v>24</v>
      </c>
      <c r="E154" s="2">
        <v>14</v>
      </c>
      <c r="F154" s="2">
        <v>17</v>
      </c>
      <c r="G154" s="2">
        <v>5</v>
      </c>
      <c r="H154" s="2" t="b">
        <v>0</v>
      </c>
      <c r="I154" s="2" t="b">
        <v>0</v>
      </c>
      <c r="J154" s="2" t="b">
        <v>0</v>
      </c>
      <c r="K154" s="2">
        <v>0</v>
      </c>
      <c r="L154" s="2">
        <v>1115</v>
      </c>
      <c r="M154" s="2">
        <v>864</v>
      </c>
      <c r="N154" s="2">
        <v>864</v>
      </c>
      <c r="O154" s="2">
        <v>18</v>
      </c>
      <c r="T154">
        <f t="shared" si="2"/>
        <v>36</v>
      </c>
      <c r="U154">
        <v>153</v>
      </c>
    </row>
    <row r="155" spans="1:21" ht="12.75" customHeight="1">
      <c r="A155" s="3" t="s">
        <v>67</v>
      </c>
      <c r="B155" s="3" t="s">
        <v>68</v>
      </c>
      <c r="C155" s="2">
        <v>4</v>
      </c>
      <c r="D155" s="3" t="s">
        <v>24</v>
      </c>
      <c r="E155" s="2">
        <v>0</v>
      </c>
      <c r="F155" s="2">
        <v>0</v>
      </c>
      <c r="G155" s="2">
        <v>0</v>
      </c>
      <c r="H155" s="2" t="b">
        <v>0</v>
      </c>
      <c r="I155" s="2" t="b">
        <v>0</v>
      </c>
      <c r="J155" s="2" t="b">
        <v>0</v>
      </c>
      <c r="K155" s="2">
        <v>0</v>
      </c>
      <c r="L155" s="2">
        <v>0</v>
      </c>
      <c r="M155" s="2">
        <v>1255</v>
      </c>
      <c r="N155" s="2">
        <v>1255</v>
      </c>
      <c r="O155" s="2">
        <v>19</v>
      </c>
      <c r="T155">
        <f t="shared" si="2"/>
        <v>0</v>
      </c>
      <c r="U155">
        <v>154</v>
      </c>
    </row>
    <row r="156" spans="1:21" ht="12.75" customHeight="1">
      <c r="A156" s="3" t="s">
        <v>67</v>
      </c>
      <c r="B156" s="3" t="s">
        <v>68</v>
      </c>
      <c r="C156" s="2">
        <v>4</v>
      </c>
      <c r="D156" s="3" t="s">
        <v>105</v>
      </c>
      <c r="E156" s="2">
        <v>121</v>
      </c>
      <c r="F156" s="2">
        <v>18</v>
      </c>
      <c r="G156" s="2">
        <v>18</v>
      </c>
      <c r="H156" s="2" t="b">
        <v>0</v>
      </c>
      <c r="I156" s="2" t="b">
        <v>1</v>
      </c>
      <c r="J156" s="2" t="b">
        <v>0</v>
      </c>
      <c r="K156" s="2">
        <v>0</v>
      </c>
      <c r="L156" s="2">
        <v>3360</v>
      </c>
      <c r="M156" s="2">
        <v>620</v>
      </c>
      <c r="N156" s="2">
        <v>0</v>
      </c>
      <c r="O156" s="2">
        <v>24</v>
      </c>
      <c r="P156">
        <f>P158-P157</f>
        <v>114</v>
      </c>
      <c r="Q156">
        <f>Q158-Q157</f>
        <v>68</v>
      </c>
      <c r="R156">
        <f>R158-R157</f>
        <v>20</v>
      </c>
      <c r="S156">
        <f>S158-S157</f>
        <v>202</v>
      </c>
      <c r="T156">
        <f t="shared" si="2"/>
        <v>157</v>
      </c>
      <c r="U156">
        <v>155</v>
      </c>
    </row>
    <row r="157" spans="1:21" ht="12.75" customHeight="1">
      <c r="A157" s="3" t="s">
        <v>67</v>
      </c>
      <c r="B157" s="3" t="s">
        <v>68</v>
      </c>
      <c r="C157" s="2">
        <v>4</v>
      </c>
      <c r="D157" s="3" t="s">
        <v>112</v>
      </c>
      <c r="E157" s="2">
        <v>32</v>
      </c>
      <c r="F157" s="2">
        <v>6</v>
      </c>
      <c r="G157" s="2">
        <v>8</v>
      </c>
      <c r="H157" s="2" t="b">
        <v>0</v>
      </c>
      <c r="I157" s="2" t="b">
        <v>0</v>
      </c>
      <c r="J157" s="2" t="b">
        <v>0</v>
      </c>
      <c r="K157" s="2">
        <v>0</v>
      </c>
      <c r="L157" s="2">
        <v>820</v>
      </c>
      <c r="M157" s="2">
        <v>1256</v>
      </c>
      <c r="N157" s="2">
        <v>554</v>
      </c>
      <c r="O157" s="2">
        <v>27</v>
      </c>
      <c r="P157">
        <f>SUM(E156:E157)</f>
        <v>153</v>
      </c>
      <c r="Q157">
        <f>SUM(F156:F157)</f>
        <v>24</v>
      </c>
      <c r="R157">
        <f>SUM(G156:G157)</f>
        <v>26</v>
      </c>
      <c r="S157">
        <f>SUM(P157:R157)</f>
        <v>203</v>
      </c>
      <c r="T157">
        <f t="shared" si="2"/>
        <v>46</v>
      </c>
      <c r="U157">
        <v>156</v>
      </c>
    </row>
    <row r="158" spans="1:21" ht="12.75" customHeight="1">
      <c r="A158" s="3" t="s">
        <v>67</v>
      </c>
      <c r="B158" s="3" t="s">
        <v>68</v>
      </c>
      <c r="C158" s="2">
        <v>4</v>
      </c>
      <c r="D158" s="3" t="s">
        <v>24</v>
      </c>
      <c r="E158" s="2">
        <v>5</v>
      </c>
      <c r="F158" s="2">
        <v>4</v>
      </c>
      <c r="G158" s="2">
        <v>2</v>
      </c>
      <c r="H158" s="2" t="b">
        <v>0</v>
      </c>
      <c r="I158" s="2" t="b">
        <v>0</v>
      </c>
      <c r="J158" s="2" t="b">
        <v>0</v>
      </c>
      <c r="K158" s="2">
        <v>100</v>
      </c>
      <c r="L158" s="2">
        <v>300</v>
      </c>
      <c r="M158" s="2">
        <v>793</v>
      </c>
      <c r="N158" s="2">
        <v>793</v>
      </c>
      <c r="O158" s="2">
        <v>21</v>
      </c>
      <c r="P158">
        <f>SUM(E150:E158)</f>
        <v>267</v>
      </c>
      <c r="Q158">
        <f>SUM(F150:F158)</f>
        <v>92</v>
      </c>
      <c r="R158">
        <f>SUM(G150:G158)</f>
        <v>46</v>
      </c>
      <c r="S158">
        <f>SUM(P158:R158)</f>
        <v>405</v>
      </c>
      <c r="T158">
        <f t="shared" si="2"/>
        <v>11</v>
      </c>
      <c r="U158">
        <v>157</v>
      </c>
    </row>
    <row r="159" spans="1:21" ht="12.75" customHeight="1">
      <c r="A159" s="3"/>
      <c r="B159" s="3"/>
      <c r="C159" s="2"/>
      <c r="D159" s="3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T159">
        <f t="shared" si="2"/>
        <v>0</v>
      </c>
      <c r="U159">
        <v>158</v>
      </c>
    </row>
    <row r="160" spans="1:21" ht="12.75" customHeight="1">
      <c r="A160" s="3" t="s">
        <v>56</v>
      </c>
      <c r="B160" s="3" t="s">
        <v>45</v>
      </c>
      <c r="C160" s="2">
        <v>5</v>
      </c>
      <c r="D160" s="3" t="s">
        <v>21</v>
      </c>
      <c r="E160" s="2">
        <v>80</v>
      </c>
      <c r="F160" s="2">
        <v>16</v>
      </c>
      <c r="G160" s="2">
        <v>15</v>
      </c>
      <c r="H160" s="2" t="b">
        <v>0</v>
      </c>
      <c r="I160" s="2" t="b">
        <v>0</v>
      </c>
      <c r="J160" s="2" t="b">
        <v>0</v>
      </c>
      <c r="K160" s="2">
        <v>0</v>
      </c>
      <c r="L160" s="2">
        <v>1975</v>
      </c>
      <c r="M160" s="2">
        <v>949</v>
      </c>
      <c r="N160" s="2">
        <v>949</v>
      </c>
      <c r="O160" s="2">
        <v>8</v>
      </c>
      <c r="T160">
        <f t="shared" si="2"/>
        <v>111</v>
      </c>
      <c r="U160">
        <v>159</v>
      </c>
    </row>
    <row r="161" spans="1:21" ht="12.75" customHeight="1">
      <c r="A161" s="3" t="s">
        <v>56</v>
      </c>
      <c r="B161" s="3" t="s">
        <v>45</v>
      </c>
      <c r="C161" s="2">
        <v>5</v>
      </c>
      <c r="D161" s="3" t="s">
        <v>21</v>
      </c>
      <c r="E161" s="2">
        <v>64</v>
      </c>
      <c r="F161" s="2">
        <v>31</v>
      </c>
      <c r="G161" s="2">
        <v>17</v>
      </c>
      <c r="H161" s="2" t="b">
        <v>0</v>
      </c>
      <c r="I161" s="2" t="b">
        <v>0</v>
      </c>
      <c r="J161" s="2" t="b">
        <v>0</v>
      </c>
      <c r="K161" s="2">
        <v>0</v>
      </c>
      <c r="L161" s="2">
        <v>2615</v>
      </c>
      <c r="M161" s="2">
        <v>1467</v>
      </c>
      <c r="N161" s="2">
        <v>1467</v>
      </c>
      <c r="O161" s="2">
        <v>11</v>
      </c>
      <c r="T161">
        <f t="shared" si="2"/>
        <v>112</v>
      </c>
      <c r="U161">
        <v>160</v>
      </c>
    </row>
    <row r="162" spans="1:21" ht="12.75" customHeight="1">
      <c r="A162" s="3" t="s">
        <v>56</v>
      </c>
      <c r="B162" s="3" t="s">
        <v>45</v>
      </c>
      <c r="C162" s="2">
        <v>5</v>
      </c>
      <c r="D162" s="3" t="s">
        <v>21</v>
      </c>
      <c r="E162" s="2">
        <v>45</v>
      </c>
      <c r="F162" s="2">
        <v>10</v>
      </c>
      <c r="G162" s="2">
        <v>6</v>
      </c>
      <c r="H162" s="2" t="b">
        <v>0</v>
      </c>
      <c r="I162" s="2" t="b">
        <v>0</v>
      </c>
      <c r="J162" s="2" t="b">
        <v>0</v>
      </c>
      <c r="K162" s="2">
        <v>0</v>
      </c>
      <c r="L162" s="2">
        <v>1100</v>
      </c>
      <c r="M162" s="2">
        <v>946</v>
      </c>
      <c r="N162" s="2">
        <v>946</v>
      </c>
      <c r="O162" s="2">
        <v>13</v>
      </c>
      <c r="T162">
        <f t="shared" si="2"/>
        <v>61</v>
      </c>
      <c r="U162">
        <v>161</v>
      </c>
    </row>
    <row r="163" spans="1:21" ht="12.75" customHeight="1">
      <c r="A163" s="3" t="s">
        <v>56</v>
      </c>
      <c r="B163" s="3" t="s">
        <v>45</v>
      </c>
      <c r="C163" s="2">
        <v>5</v>
      </c>
      <c r="D163" s="3" t="s">
        <v>21</v>
      </c>
      <c r="E163" s="2">
        <v>0</v>
      </c>
      <c r="F163" s="2">
        <v>0</v>
      </c>
      <c r="G163" s="2">
        <v>0</v>
      </c>
      <c r="H163" s="2" t="b">
        <v>0</v>
      </c>
      <c r="I163" s="2" t="b">
        <v>0</v>
      </c>
      <c r="J163" s="2" t="b">
        <v>0</v>
      </c>
      <c r="K163" s="2">
        <v>0</v>
      </c>
      <c r="L163" s="2">
        <v>0</v>
      </c>
      <c r="M163" s="2">
        <v>300</v>
      </c>
      <c r="N163" s="2">
        <v>300</v>
      </c>
      <c r="O163" s="2">
        <v>15</v>
      </c>
      <c r="T163">
        <f t="shared" si="2"/>
        <v>0</v>
      </c>
      <c r="U163">
        <v>162</v>
      </c>
    </row>
    <row r="164" spans="1:21" ht="12.75" customHeight="1">
      <c r="A164" s="3" t="s">
        <v>56</v>
      </c>
      <c r="B164" s="3" t="s">
        <v>45</v>
      </c>
      <c r="C164" s="2">
        <v>5</v>
      </c>
      <c r="D164" s="3" t="s">
        <v>21</v>
      </c>
      <c r="E164" s="2">
        <v>57</v>
      </c>
      <c r="F164" s="2">
        <v>16</v>
      </c>
      <c r="G164" s="2">
        <v>7</v>
      </c>
      <c r="H164" s="2" t="b">
        <v>0</v>
      </c>
      <c r="I164" s="2" t="b">
        <v>0</v>
      </c>
      <c r="J164" s="2" t="b">
        <v>0</v>
      </c>
      <c r="K164" s="2">
        <v>0</v>
      </c>
      <c r="L164" s="2">
        <v>1545</v>
      </c>
      <c r="M164" s="2">
        <v>626</v>
      </c>
      <c r="N164" s="2">
        <v>626</v>
      </c>
      <c r="O164" s="2">
        <v>16</v>
      </c>
      <c r="T164">
        <f t="shared" si="2"/>
        <v>80</v>
      </c>
      <c r="U164">
        <v>163</v>
      </c>
    </row>
    <row r="165" spans="1:21" ht="12.75" customHeight="1">
      <c r="A165" s="3" t="s">
        <v>56</v>
      </c>
      <c r="B165" s="3" t="s">
        <v>101</v>
      </c>
      <c r="C165" s="2">
        <v>2</v>
      </c>
      <c r="D165" s="3" t="s">
        <v>21</v>
      </c>
      <c r="E165" s="2">
        <v>0</v>
      </c>
      <c r="F165" s="2">
        <v>0</v>
      </c>
      <c r="G165" s="2">
        <v>0</v>
      </c>
      <c r="H165" s="2" t="b">
        <v>0</v>
      </c>
      <c r="I165" s="2" t="b">
        <v>1</v>
      </c>
      <c r="J165" s="2" t="b">
        <v>0</v>
      </c>
      <c r="K165" s="2">
        <v>0</v>
      </c>
      <c r="L165" s="2">
        <v>600</v>
      </c>
      <c r="M165" s="2">
        <v>535</v>
      </c>
      <c r="N165" s="2">
        <v>535</v>
      </c>
      <c r="O165" s="2">
        <v>20</v>
      </c>
      <c r="T165">
        <f t="shared" si="2"/>
        <v>0</v>
      </c>
      <c r="U165">
        <v>164</v>
      </c>
    </row>
    <row r="166" spans="1:21" ht="12.75" customHeight="1">
      <c r="A166" s="3" t="s">
        <v>56</v>
      </c>
      <c r="B166" s="3" t="s">
        <v>45</v>
      </c>
      <c r="C166" s="2">
        <v>5</v>
      </c>
      <c r="D166" s="3" t="s">
        <v>21</v>
      </c>
      <c r="E166" s="2">
        <v>129</v>
      </c>
      <c r="F166" s="2">
        <v>28</v>
      </c>
      <c r="G166" s="2">
        <v>30</v>
      </c>
      <c r="H166" s="2" t="b">
        <v>1</v>
      </c>
      <c r="I166" s="2" t="b">
        <v>0</v>
      </c>
      <c r="J166" s="2" t="b">
        <v>0</v>
      </c>
      <c r="K166" s="2">
        <v>0</v>
      </c>
      <c r="L166" s="2">
        <v>4340</v>
      </c>
      <c r="M166" s="2">
        <v>447</v>
      </c>
      <c r="N166" s="2">
        <v>447</v>
      </c>
      <c r="O166" s="2">
        <v>17</v>
      </c>
      <c r="T166">
        <f t="shared" si="2"/>
        <v>187</v>
      </c>
      <c r="U166">
        <v>165</v>
      </c>
    </row>
    <row r="167" spans="1:21" ht="12.75" customHeight="1">
      <c r="A167" s="3" t="s">
        <v>56</v>
      </c>
      <c r="B167" s="3" t="s">
        <v>45</v>
      </c>
      <c r="C167" s="2">
        <v>5</v>
      </c>
      <c r="D167" s="3" t="s">
        <v>21</v>
      </c>
      <c r="E167" s="2">
        <v>63</v>
      </c>
      <c r="F167" s="2">
        <v>13</v>
      </c>
      <c r="G167" s="2">
        <v>11</v>
      </c>
      <c r="H167" s="2" t="b">
        <v>0</v>
      </c>
      <c r="I167" s="2" t="b">
        <v>0</v>
      </c>
      <c r="J167" s="2" t="b">
        <v>0</v>
      </c>
      <c r="K167" s="2">
        <v>0</v>
      </c>
      <c r="L167" s="2">
        <v>1555</v>
      </c>
      <c r="M167" s="2">
        <v>1642</v>
      </c>
      <c r="N167" s="2">
        <v>1642</v>
      </c>
      <c r="O167" s="2">
        <v>21</v>
      </c>
      <c r="P167">
        <f>SUM(E160:E167)</f>
        <v>438</v>
      </c>
      <c r="Q167">
        <f>SUM(F160:F167)</f>
        <v>114</v>
      </c>
      <c r="R167">
        <f>SUM(G160:G167)</f>
        <v>86</v>
      </c>
      <c r="S167">
        <f>SUM(P167:R167)</f>
        <v>638</v>
      </c>
      <c r="T167">
        <f t="shared" si="2"/>
        <v>87</v>
      </c>
      <c r="U167">
        <v>166</v>
      </c>
    </row>
    <row r="168" spans="1:21" ht="12.75" customHeight="1">
      <c r="A168" s="3"/>
      <c r="B168" s="3"/>
      <c r="C168" s="2"/>
      <c r="D168" s="3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T168">
        <f t="shared" si="2"/>
        <v>0</v>
      </c>
      <c r="U168">
        <v>167</v>
      </c>
    </row>
    <row r="169" spans="1:21" ht="12.75" customHeight="1">
      <c r="A169" s="3" t="s">
        <v>78</v>
      </c>
      <c r="B169" s="3" t="s">
        <v>79</v>
      </c>
      <c r="C169" s="2">
        <v>4</v>
      </c>
      <c r="D169" s="3" t="s">
        <v>21</v>
      </c>
      <c r="E169" s="2">
        <v>23</v>
      </c>
      <c r="F169" s="2">
        <v>3</v>
      </c>
      <c r="G169" s="2">
        <v>2</v>
      </c>
      <c r="H169" s="2" t="b">
        <v>0</v>
      </c>
      <c r="I169" s="2" t="b">
        <v>1</v>
      </c>
      <c r="J169" s="2" t="b">
        <v>0</v>
      </c>
      <c r="K169" s="2">
        <v>0</v>
      </c>
      <c r="L169" s="2">
        <v>1230</v>
      </c>
      <c r="M169" s="2">
        <v>1096</v>
      </c>
      <c r="N169" s="2">
        <v>1096</v>
      </c>
      <c r="O169" s="2">
        <v>9</v>
      </c>
      <c r="T169">
        <f t="shared" si="2"/>
        <v>28</v>
      </c>
      <c r="U169">
        <v>168</v>
      </c>
    </row>
    <row r="170" spans="1:21" ht="12.75" customHeight="1">
      <c r="A170" s="3" t="s">
        <v>78</v>
      </c>
      <c r="B170" s="3" t="s">
        <v>79</v>
      </c>
      <c r="C170" s="2">
        <v>4</v>
      </c>
      <c r="D170" s="3" t="s">
        <v>21</v>
      </c>
      <c r="E170" s="2">
        <v>40</v>
      </c>
      <c r="F170" s="2">
        <v>0</v>
      </c>
      <c r="G170" s="2">
        <v>1</v>
      </c>
      <c r="H170" s="2" t="b">
        <v>0</v>
      </c>
      <c r="I170" s="2" t="b">
        <v>0</v>
      </c>
      <c r="J170" s="2" t="b">
        <v>0</v>
      </c>
      <c r="K170" s="2">
        <v>0</v>
      </c>
      <c r="L170" s="2">
        <v>425</v>
      </c>
      <c r="M170" s="2">
        <v>635</v>
      </c>
      <c r="N170" s="2">
        <v>635</v>
      </c>
      <c r="O170" s="2">
        <v>10</v>
      </c>
      <c r="T170">
        <f t="shared" si="2"/>
        <v>41</v>
      </c>
      <c r="U170">
        <v>169</v>
      </c>
    </row>
    <row r="171" spans="1:21" ht="12.75" customHeight="1">
      <c r="A171" s="3" t="s">
        <v>78</v>
      </c>
      <c r="B171" s="3" t="s">
        <v>79</v>
      </c>
      <c r="C171" s="2">
        <v>4</v>
      </c>
      <c r="D171" s="3" t="s">
        <v>21</v>
      </c>
      <c r="E171" s="2">
        <v>140</v>
      </c>
      <c r="F171" s="2">
        <v>9</v>
      </c>
      <c r="G171" s="2">
        <v>5</v>
      </c>
      <c r="H171" s="2" t="b">
        <v>1</v>
      </c>
      <c r="I171" s="2" t="b">
        <v>0</v>
      </c>
      <c r="J171" s="2" t="b">
        <v>0</v>
      </c>
      <c r="K171" s="2">
        <v>0</v>
      </c>
      <c r="L171" s="2">
        <v>2775</v>
      </c>
      <c r="M171" s="2">
        <v>366</v>
      </c>
      <c r="N171" s="2">
        <v>366</v>
      </c>
      <c r="O171" s="2">
        <v>12</v>
      </c>
      <c r="T171">
        <f t="shared" si="2"/>
        <v>154</v>
      </c>
      <c r="U171">
        <v>170</v>
      </c>
    </row>
    <row r="172" spans="1:21" ht="12.75" customHeight="1">
      <c r="A172" s="3" t="s">
        <v>78</v>
      </c>
      <c r="B172" s="3" t="s">
        <v>79</v>
      </c>
      <c r="C172" s="2">
        <v>4</v>
      </c>
      <c r="D172" s="3" t="s">
        <v>21</v>
      </c>
      <c r="E172" s="2">
        <v>0</v>
      </c>
      <c r="F172" s="2">
        <v>0</v>
      </c>
      <c r="G172" s="2">
        <v>0</v>
      </c>
      <c r="H172" s="2" t="b">
        <v>0</v>
      </c>
      <c r="I172" s="2" t="b">
        <v>0</v>
      </c>
      <c r="J172" s="2" t="b">
        <v>0</v>
      </c>
      <c r="K172" s="2">
        <v>0</v>
      </c>
      <c r="L172" s="2">
        <v>0</v>
      </c>
      <c r="M172" s="2">
        <v>577</v>
      </c>
      <c r="N172" s="2">
        <v>577</v>
      </c>
      <c r="O172" s="2">
        <v>14</v>
      </c>
      <c r="T172">
        <f t="shared" si="2"/>
        <v>0</v>
      </c>
      <c r="U172">
        <v>171</v>
      </c>
    </row>
    <row r="173" spans="1:21" ht="12.75" customHeight="1">
      <c r="A173" s="3" t="s">
        <v>78</v>
      </c>
      <c r="B173" s="3" t="s">
        <v>79</v>
      </c>
      <c r="C173" s="2">
        <v>4</v>
      </c>
      <c r="D173" s="3" t="s">
        <v>21</v>
      </c>
      <c r="E173" s="2">
        <v>32</v>
      </c>
      <c r="F173" s="2">
        <v>1</v>
      </c>
      <c r="G173" s="2">
        <v>1</v>
      </c>
      <c r="H173" s="2" t="b">
        <v>0</v>
      </c>
      <c r="I173" s="2" t="b">
        <v>0</v>
      </c>
      <c r="J173" s="2" t="b">
        <v>0</v>
      </c>
      <c r="K173" s="2">
        <v>0</v>
      </c>
      <c r="L173" s="2">
        <v>395</v>
      </c>
      <c r="M173" s="2">
        <v>557</v>
      </c>
      <c r="N173" s="2">
        <v>557</v>
      </c>
      <c r="O173" s="2">
        <v>16</v>
      </c>
      <c r="T173">
        <f t="shared" si="2"/>
        <v>34</v>
      </c>
      <c r="U173">
        <v>172</v>
      </c>
    </row>
    <row r="174" spans="1:21" ht="12.75" customHeight="1">
      <c r="A174" s="3" t="s">
        <v>78</v>
      </c>
      <c r="B174" s="3" t="s">
        <v>79</v>
      </c>
      <c r="C174" s="2">
        <v>4</v>
      </c>
      <c r="D174" s="3" t="s">
        <v>21</v>
      </c>
      <c r="E174" s="2">
        <v>203</v>
      </c>
      <c r="F174" s="2">
        <v>17</v>
      </c>
      <c r="G174" s="2">
        <v>13</v>
      </c>
      <c r="H174" s="2" t="b">
        <v>0</v>
      </c>
      <c r="I174" s="2" t="b">
        <v>1</v>
      </c>
      <c r="J174" s="2" t="b">
        <v>0</v>
      </c>
      <c r="K174" s="2">
        <v>0</v>
      </c>
      <c r="L174" s="2">
        <v>4005</v>
      </c>
      <c r="M174" s="2">
        <v>795</v>
      </c>
      <c r="N174" s="2">
        <v>795</v>
      </c>
      <c r="O174" s="2">
        <v>17</v>
      </c>
      <c r="T174">
        <f t="shared" si="2"/>
        <v>233</v>
      </c>
      <c r="U174">
        <v>173</v>
      </c>
    </row>
    <row r="175" spans="1:21" ht="12.75" customHeight="1">
      <c r="A175" s="3" t="s">
        <v>78</v>
      </c>
      <c r="B175" s="3" t="s">
        <v>79</v>
      </c>
      <c r="C175" s="2">
        <v>4</v>
      </c>
      <c r="D175" s="3" t="s">
        <v>21</v>
      </c>
      <c r="E175" s="2">
        <v>0</v>
      </c>
      <c r="F175" s="2">
        <v>0</v>
      </c>
      <c r="G175" s="2">
        <v>0</v>
      </c>
      <c r="H175" s="2" t="b">
        <v>0</v>
      </c>
      <c r="I175" s="2" t="b">
        <v>0</v>
      </c>
      <c r="J175" s="2" t="b">
        <v>0</v>
      </c>
      <c r="K175" s="2">
        <v>0</v>
      </c>
      <c r="L175" s="2">
        <v>0</v>
      </c>
      <c r="M175" s="2">
        <v>713</v>
      </c>
      <c r="N175" s="2">
        <v>713</v>
      </c>
      <c r="O175" s="2">
        <v>20</v>
      </c>
      <c r="P175">
        <f>SUM(E169:E175)</f>
        <v>438</v>
      </c>
      <c r="Q175">
        <f>SUM(F169:F175)</f>
        <v>30</v>
      </c>
      <c r="R175">
        <f>SUM(G169:G175)</f>
        <v>22</v>
      </c>
      <c r="S175">
        <f>SUM(P175:R175)</f>
        <v>490</v>
      </c>
      <c r="T175">
        <f t="shared" si="2"/>
        <v>0</v>
      </c>
      <c r="U175">
        <v>174</v>
      </c>
    </row>
    <row r="176" spans="1:21" ht="12.75" customHeight="1">
      <c r="A176" s="3"/>
      <c r="B176" s="3"/>
      <c r="C176" s="2"/>
      <c r="D176" s="3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T176">
        <f t="shared" si="2"/>
        <v>0</v>
      </c>
      <c r="U176">
        <v>175</v>
      </c>
    </row>
    <row r="177" spans="1:21" ht="12.75" customHeight="1">
      <c r="A177" s="3" t="s">
        <v>44</v>
      </c>
      <c r="B177" s="3" t="s">
        <v>45</v>
      </c>
      <c r="C177" s="2">
        <v>5</v>
      </c>
      <c r="D177" s="3" t="s">
        <v>21</v>
      </c>
      <c r="E177" s="2">
        <v>41</v>
      </c>
      <c r="F177" s="2">
        <v>32</v>
      </c>
      <c r="G177" s="2">
        <v>4</v>
      </c>
      <c r="H177" s="2" t="b">
        <v>1</v>
      </c>
      <c r="I177" s="2" t="b">
        <v>0</v>
      </c>
      <c r="J177" s="2" t="b">
        <v>0</v>
      </c>
      <c r="K177" s="2">
        <v>0</v>
      </c>
      <c r="L177" s="2">
        <v>3010</v>
      </c>
      <c r="M177" s="2">
        <v>474</v>
      </c>
      <c r="N177" s="2">
        <v>474</v>
      </c>
      <c r="O177" s="2">
        <v>8</v>
      </c>
      <c r="T177">
        <f t="shared" si="2"/>
        <v>77</v>
      </c>
      <c r="U177">
        <v>176</v>
      </c>
    </row>
    <row r="178" spans="1:21" ht="12.75" customHeight="1">
      <c r="A178" s="3" t="s">
        <v>44</v>
      </c>
      <c r="B178" s="3" t="s">
        <v>45</v>
      </c>
      <c r="C178" s="2">
        <v>5</v>
      </c>
      <c r="D178" s="3" t="s">
        <v>21</v>
      </c>
      <c r="E178" s="2">
        <v>1</v>
      </c>
      <c r="F178" s="2">
        <v>6</v>
      </c>
      <c r="G178" s="2">
        <v>2</v>
      </c>
      <c r="H178" s="2" t="b">
        <v>1</v>
      </c>
      <c r="I178" s="2" t="b">
        <v>0</v>
      </c>
      <c r="J178" s="2" t="b">
        <v>0</v>
      </c>
      <c r="K178" s="2">
        <v>0</v>
      </c>
      <c r="L178" s="2">
        <v>1260</v>
      </c>
      <c r="M178" s="2">
        <v>734</v>
      </c>
      <c r="N178" s="2">
        <v>734</v>
      </c>
      <c r="O178" s="2">
        <v>11</v>
      </c>
      <c r="T178">
        <f t="shared" si="2"/>
        <v>9</v>
      </c>
      <c r="U178">
        <v>177</v>
      </c>
    </row>
    <row r="179" spans="1:21" ht="12.75" customHeight="1">
      <c r="A179" s="3" t="s">
        <v>44</v>
      </c>
      <c r="B179" s="3" t="s">
        <v>45</v>
      </c>
      <c r="C179" s="2">
        <v>5</v>
      </c>
      <c r="D179" s="3" t="s">
        <v>21</v>
      </c>
      <c r="E179" s="2">
        <v>31</v>
      </c>
      <c r="F179" s="2">
        <v>26</v>
      </c>
      <c r="G179" s="2">
        <v>8</v>
      </c>
      <c r="H179" s="2" t="b">
        <v>0</v>
      </c>
      <c r="I179" s="2" t="b">
        <v>1</v>
      </c>
      <c r="J179" s="2" t="b">
        <v>0</v>
      </c>
      <c r="K179" s="2">
        <v>0</v>
      </c>
      <c r="L179" s="2">
        <v>2710</v>
      </c>
      <c r="M179" s="2">
        <v>946</v>
      </c>
      <c r="N179" s="2">
        <v>946</v>
      </c>
      <c r="O179" s="2">
        <v>13</v>
      </c>
      <c r="T179">
        <f t="shared" si="2"/>
        <v>65</v>
      </c>
      <c r="U179">
        <v>178</v>
      </c>
    </row>
    <row r="180" spans="1:21" ht="12.75" customHeight="1">
      <c r="A180" s="3" t="s">
        <v>44</v>
      </c>
      <c r="B180" s="3" t="s">
        <v>45</v>
      </c>
      <c r="C180" s="2">
        <v>5</v>
      </c>
      <c r="D180" s="3" t="s">
        <v>21</v>
      </c>
      <c r="E180" s="2">
        <v>0</v>
      </c>
      <c r="F180" s="2">
        <v>0</v>
      </c>
      <c r="G180" s="2">
        <v>0</v>
      </c>
      <c r="H180" s="2" t="b">
        <v>0</v>
      </c>
      <c r="I180" s="2" t="b">
        <v>0</v>
      </c>
      <c r="J180" s="2" t="b">
        <v>0</v>
      </c>
      <c r="K180" s="2">
        <v>0</v>
      </c>
      <c r="L180" s="2">
        <v>0</v>
      </c>
      <c r="M180" s="2">
        <v>300</v>
      </c>
      <c r="N180" s="2">
        <v>300</v>
      </c>
      <c r="O180" s="2">
        <v>15</v>
      </c>
      <c r="P180">
        <f>SUM(E177:E180)</f>
        <v>73</v>
      </c>
      <c r="Q180">
        <f>SUM(F177:F180)</f>
        <v>64</v>
      </c>
      <c r="R180">
        <f>SUM(G177:G180)</f>
        <v>14</v>
      </c>
      <c r="S180">
        <f>SUM(P180:R180)</f>
        <v>151</v>
      </c>
      <c r="T180">
        <f t="shared" si="2"/>
        <v>0</v>
      </c>
      <c r="U180">
        <v>179</v>
      </c>
    </row>
    <row r="181" spans="1:21" ht="12.75" customHeight="1">
      <c r="A181" s="3"/>
      <c r="B181" s="3"/>
      <c r="C181" s="2"/>
      <c r="D181" s="3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T181">
        <f t="shared" si="2"/>
        <v>0</v>
      </c>
      <c r="U181">
        <v>180</v>
      </c>
    </row>
    <row r="182" spans="1:21" ht="12.75" customHeight="1">
      <c r="A182" s="3" t="s">
        <v>61</v>
      </c>
      <c r="B182" s="3" t="s">
        <v>62</v>
      </c>
      <c r="C182" s="2">
        <v>6</v>
      </c>
      <c r="D182" s="3" t="s">
        <v>24</v>
      </c>
      <c r="E182" s="2">
        <v>33</v>
      </c>
      <c r="F182" s="2">
        <v>2</v>
      </c>
      <c r="G182" s="2">
        <v>5</v>
      </c>
      <c r="H182" s="2" t="b">
        <v>0</v>
      </c>
      <c r="I182" s="2" t="b">
        <v>0</v>
      </c>
      <c r="J182" s="2" t="b">
        <v>0</v>
      </c>
      <c r="K182" s="2">
        <v>0</v>
      </c>
      <c r="L182" s="2">
        <v>555</v>
      </c>
      <c r="M182" s="2">
        <v>938</v>
      </c>
      <c r="N182" s="2">
        <v>938</v>
      </c>
      <c r="O182" s="2">
        <v>9</v>
      </c>
      <c r="T182">
        <f t="shared" si="2"/>
        <v>40</v>
      </c>
      <c r="U182">
        <v>181</v>
      </c>
    </row>
    <row r="183" spans="1:21" ht="12.75" customHeight="1">
      <c r="A183" s="3" t="s">
        <v>61</v>
      </c>
      <c r="B183" s="3" t="s">
        <v>62</v>
      </c>
      <c r="C183" s="2">
        <v>6</v>
      </c>
      <c r="D183" s="3" t="s">
        <v>24</v>
      </c>
      <c r="E183" s="2">
        <v>35</v>
      </c>
      <c r="F183" s="2">
        <v>9</v>
      </c>
      <c r="G183" s="2">
        <v>6</v>
      </c>
      <c r="H183" s="2" t="b">
        <v>0</v>
      </c>
      <c r="I183" s="2" t="b">
        <v>0</v>
      </c>
      <c r="J183" s="2" t="b">
        <v>0</v>
      </c>
      <c r="K183" s="2">
        <v>0</v>
      </c>
      <c r="L183" s="2">
        <v>950</v>
      </c>
      <c r="M183" s="2">
        <v>1171</v>
      </c>
      <c r="N183" s="2">
        <v>1171</v>
      </c>
      <c r="O183" s="2">
        <v>11</v>
      </c>
      <c r="T183">
        <f t="shared" si="2"/>
        <v>50</v>
      </c>
      <c r="U183">
        <v>182</v>
      </c>
    </row>
    <row r="184" spans="1:21" ht="12.75" customHeight="1">
      <c r="A184" s="3" t="s">
        <v>61</v>
      </c>
      <c r="B184" s="3" t="s">
        <v>62</v>
      </c>
      <c r="C184" s="2">
        <v>6</v>
      </c>
      <c r="D184" s="3" t="s">
        <v>24</v>
      </c>
      <c r="E184" s="2">
        <v>20</v>
      </c>
      <c r="F184" s="2">
        <v>2</v>
      </c>
      <c r="G184" s="2">
        <v>2</v>
      </c>
      <c r="H184" s="2" t="b">
        <v>0</v>
      </c>
      <c r="I184" s="2" t="b">
        <v>0</v>
      </c>
      <c r="J184" s="2" t="b">
        <v>0</v>
      </c>
      <c r="K184" s="2">
        <v>0</v>
      </c>
      <c r="L184" s="2">
        <v>350</v>
      </c>
      <c r="M184" s="2">
        <v>1157</v>
      </c>
      <c r="N184" s="2">
        <v>1157</v>
      </c>
      <c r="O184" s="2">
        <v>13</v>
      </c>
      <c r="T184">
        <f t="shared" si="2"/>
        <v>24</v>
      </c>
      <c r="U184">
        <v>183</v>
      </c>
    </row>
    <row r="185" spans="1:21" ht="12.75" customHeight="1">
      <c r="A185" s="3" t="s">
        <v>61</v>
      </c>
      <c r="B185" s="3" t="s">
        <v>62</v>
      </c>
      <c r="C185" s="2">
        <v>6</v>
      </c>
      <c r="D185" s="3" t="s">
        <v>24</v>
      </c>
      <c r="E185" s="2">
        <v>0</v>
      </c>
      <c r="F185" s="2">
        <v>0</v>
      </c>
      <c r="G185" s="2">
        <v>0</v>
      </c>
      <c r="H185" s="2" t="b">
        <v>0</v>
      </c>
      <c r="I185" s="2" t="b">
        <v>0</v>
      </c>
      <c r="J185" s="2" t="b">
        <v>0</v>
      </c>
      <c r="K185" s="2">
        <v>0</v>
      </c>
      <c r="L185" s="2">
        <v>0</v>
      </c>
      <c r="M185" s="2">
        <v>260</v>
      </c>
      <c r="N185" s="2">
        <v>260</v>
      </c>
      <c r="O185" s="2">
        <v>14</v>
      </c>
      <c r="T185">
        <f t="shared" si="2"/>
        <v>0</v>
      </c>
      <c r="U185">
        <v>184</v>
      </c>
    </row>
    <row r="186" spans="1:21" ht="12.75" customHeight="1">
      <c r="A186" s="3" t="s">
        <v>61</v>
      </c>
      <c r="B186" s="3" t="s">
        <v>62</v>
      </c>
      <c r="C186" s="2">
        <v>6</v>
      </c>
      <c r="D186" s="3" t="s">
        <v>24</v>
      </c>
      <c r="E186" s="2">
        <v>8</v>
      </c>
      <c r="F186" s="2">
        <v>0</v>
      </c>
      <c r="G186" s="2">
        <v>0</v>
      </c>
      <c r="H186" s="2" t="b">
        <v>0</v>
      </c>
      <c r="I186" s="2" t="b">
        <v>0</v>
      </c>
      <c r="J186" s="2" t="b">
        <v>0</v>
      </c>
      <c r="K186" s="2">
        <v>0</v>
      </c>
      <c r="L186" s="2">
        <v>80</v>
      </c>
      <c r="M186" s="2">
        <v>1080</v>
      </c>
      <c r="N186" s="2">
        <v>1080</v>
      </c>
      <c r="O186" s="2">
        <v>18</v>
      </c>
      <c r="T186">
        <f t="shared" si="2"/>
        <v>8</v>
      </c>
      <c r="U186">
        <v>185</v>
      </c>
    </row>
    <row r="187" spans="1:21" ht="12.75" customHeight="1">
      <c r="A187" s="3" t="s">
        <v>61</v>
      </c>
      <c r="B187" s="3" t="s">
        <v>62</v>
      </c>
      <c r="C187" s="2">
        <v>6</v>
      </c>
      <c r="D187" s="3" t="s">
        <v>24</v>
      </c>
      <c r="E187" s="2">
        <v>0</v>
      </c>
      <c r="F187" s="2">
        <v>0</v>
      </c>
      <c r="G187" s="2">
        <v>0</v>
      </c>
      <c r="H187" s="2" t="b">
        <v>0</v>
      </c>
      <c r="I187" s="2" t="b">
        <v>0</v>
      </c>
      <c r="J187" s="2" t="b">
        <v>0</v>
      </c>
      <c r="K187" s="2">
        <v>0</v>
      </c>
      <c r="L187" s="2">
        <v>0</v>
      </c>
      <c r="M187" s="2">
        <v>1568</v>
      </c>
      <c r="N187" s="2">
        <v>1568</v>
      </c>
      <c r="O187" s="2">
        <v>19</v>
      </c>
      <c r="T187">
        <f t="shared" si="2"/>
        <v>0</v>
      </c>
      <c r="U187">
        <v>186</v>
      </c>
    </row>
    <row r="188" spans="1:21" ht="12.75" customHeight="1">
      <c r="A188" s="3" t="s">
        <v>61</v>
      </c>
      <c r="B188" s="3" t="s">
        <v>62</v>
      </c>
      <c r="C188" s="2">
        <v>6</v>
      </c>
      <c r="D188" s="3" t="s">
        <v>24</v>
      </c>
      <c r="E188" s="2">
        <v>64</v>
      </c>
      <c r="F188" s="2">
        <v>8</v>
      </c>
      <c r="G188" s="2">
        <v>0</v>
      </c>
      <c r="H188" s="2" t="b">
        <v>0</v>
      </c>
      <c r="I188" s="2" t="b">
        <v>0</v>
      </c>
      <c r="J188" s="2" t="b">
        <v>0</v>
      </c>
      <c r="K188" s="2">
        <v>0</v>
      </c>
      <c r="L188" s="2">
        <v>1040</v>
      </c>
      <c r="M188" s="2">
        <v>991</v>
      </c>
      <c r="N188" s="2">
        <v>991</v>
      </c>
      <c r="O188" s="2">
        <v>21</v>
      </c>
      <c r="P188">
        <f>SUM(E182:E188)</f>
        <v>160</v>
      </c>
      <c r="Q188">
        <f>SUM(F182:F188)</f>
        <v>21</v>
      </c>
      <c r="R188">
        <f>SUM(G182:G188)</f>
        <v>13</v>
      </c>
      <c r="S188">
        <f>SUM(P188:R188)</f>
        <v>194</v>
      </c>
      <c r="T188">
        <f t="shared" si="2"/>
        <v>72</v>
      </c>
      <c r="U188">
        <v>187</v>
      </c>
    </row>
    <row r="189" spans="1:21" ht="12.75" customHeight="1">
      <c r="A189" s="3"/>
      <c r="B189" s="3"/>
      <c r="C189" s="2"/>
      <c r="D189" s="3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T189">
        <f t="shared" si="2"/>
        <v>0</v>
      </c>
      <c r="U189">
        <v>188</v>
      </c>
    </row>
    <row r="190" spans="1:21" ht="12.75" customHeight="1">
      <c r="A190" s="3" t="s">
        <v>42</v>
      </c>
      <c r="B190" s="3" t="s">
        <v>43</v>
      </c>
      <c r="C190" s="2">
        <v>6</v>
      </c>
      <c r="D190" s="3" t="s">
        <v>21</v>
      </c>
      <c r="E190" s="2">
        <v>95</v>
      </c>
      <c r="F190" s="2">
        <v>28</v>
      </c>
      <c r="G190" s="2">
        <v>15</v>
      </c>
      <c r="H190" s="2" t="b">
        <v>0</v>
      </c>
      <c r="I190" s="2" t="b">
        <v>1</v>
      </c>
      <c r="J190" s="2" t="b">
        <v>0</v>
      </c>
      <c r="K190" s="2">
        <v>0</v>
      </c>
      <c r="L190" s="2">
        <v>3725</v>
      </c>
      <c r="M190" s="2">
        <v>1054</v>
      </c>
      <c r="N190" s="2">
        <v>1054</v>
      </c>
      <c r="O190" s="2">
        <v>8</v>
      </c>
      <c r="T190">
        <f t="shared" si="2"/>
        <v>138</v>
      </c>
      <c r="U190">
        <v>189</v>
      </c>
    </row>
    <row r="191" spans="1:21" ht="12.75" customHeight="1">
      <c r="A191" s="3" t="s">
        <v>42</v>
      </c>
      <c r="B191" s="3" t="s">
        <v>43</v>
      </c>
      <c r="C191" s="2">
        <v>6</v>
      </c>
      <c r="D191" s="3" t="s">
        <v>21</v>
      </c>
      <c r="E191" s="2">
        <v>10</v>
      </c>
      <c r="F191" s="2">
        <v>8</v>
      </c>
      <c r="G191" s="2">
        <v>2</v>
      </c>
      <c r="H191" s="2" t="b">
        <v>0</v>
      </c>
      <c r="I191" s="2" t="b">
        <v>0</v>
      </c>
      <c r="J191" s="2" t="b">
        <v>0</v>
      </c>
      <c r="K191" s="2">
        <v>0</v>
      </c>
      <c r="L191" s="2">
        <v>550</v>
      </c>
      <c r="M191" s="2">
        <v>793</v>
      </c>
      <c r="N191" s="2">
        <v>793</v>
      </c>
      <c r="O191" s="2">
        <v>10</v>
      </c>
      <c r="T191">
        <f t="shared" si="2"/>
        <v>20</v>
      </c>
      <c r="U191">
        <v>190</v>
      </c>
    </row>
    <row r="192" spans="1:21" ht="12.75" customHeight="1">
      <c r="A192" s="3" t="s">
        <v>42</v>
      </c>
      <c r="B192" s="3" t="s">
        <v>43</v>
      </c>
      <c r="C192" s="2">
        <v>6</v>
      </c>
      <c r="D192" s="3" t="s">
        <v>21</v>
      </c>
      <c r="E192" s="2">
        <v>59</v>
      </c>
      <c r="F192" s="2">
        <v>13</v>
      </c>
      <c r="G192" s="2">
        <v>8</v>
      </c>
      <c r="H192" s="2" t="b">
        <v>0</v>
      </c>
      <c r="I192" s="2" t="b">
        <v>0</v>
      </c>
      <c r="J192" s="2" t="b">
        <v>0</v>
      </c>
      <c r="K192" s="2">
        <v>0</v>
      </c>
      <c r="L192" s="2">
        <v>1440</v>
      </c>
      <c r="M192" s="2">
        <v>916</v>
      </c>
      <c r="N192" s="2">
        <v>916</v>
      </c>
      <c r="O192" s="2">
        <v>12</v>
      </c>
      <c r="T192">
        <f t="shared" si="2"/>
        <v>80</v>
      </c>
      <c r="U192">
        <v>191</v>
      </c>
    </row>
    <row r="193" spans="1:21" ht="12.75" customHeight="1">
      <c r="A193" s="3" t="s">
        <v>42</v>
      </c>
      <c r="B193" s="3" t="s">
        <v>43</v>
      </c>
      <c r="C193" s="2">
        <v>6</v>
      </c>
      <c r="D193" s="3" t="s">
        <v>21</v>
      </c>
      <c r="E193" s="2">
        <v>0</v>
      </c>
      <c r="F193" s="2">
        <v>0</v>
      </c>
      <c r="G193" s="2">
        <v>0</v>
      </c>
      <c r="H193" s="2" t="b">
        <v>0</v>
      </c>
      <c r="I193" s="2" t="b">
        <v>0</v>
      </c>
      <c r="J193" s="2" t="b">
        <v>0</v>
      </c>
      <c r="K193" s="2">
        <v>0</v>
      </c>
      <c r="L193" s="2">
        <v>0</v>
      </c>
      <c r="M193" s="2">
        <v>721</v>
      </c>
      <c r="N193" s="2">
        <v>721</v>
      </c>
      <c r="O193" s="2">
        <v>14</v>
      </c>
      <c r="T193">
        <f t="shared" si="2"/>
        <v>0</v>
      </c>
      <c r="U193">
        <v>192</v>
      </c>
    </row>
    <row r="194" spans="1:21" ht="12.75" customHeight="1">
      <c r="A194" s="3" t="s">
        <v>42</v>
      </c>
      <c r="B194" s="3" t="s">
        <v>43</v>
      </c>
      <c r="C194" s="2">
        <v>6</v>
      </c>
      <c r="D194" s="3" t="s">
        <v>21</v>
      </c>
      <c r="E194" s="2">
        <v>11</v>
      </c>
      <c r="F194" s="2">
        <v>5</v>
      </c>
      <c r="G194" s="2">
        <v>1</v>
      </c>
      <c r="H194" s="2" t="b">
        <v>0</v>
      </c>
      <c r="I194" s="2" t="b">
        <v>0</v>
      </c>
      <c r="J194" s="2" t="b">
        <v>0</v>
      </c>
      <c r="K194" s="2">
        <v>0</v>
      </c>
      <c r="L194" s="2">
        <v>385</v>
      </c>
      <c r="M194" s="2">
        <v>696</v>
      </c>
      <c r="N194" s="2">
        <v>696</v>
      </c>
      <c r="O194" s="2">
        <v>16</v>
      </c>
      <c r="T194">
        <f aca="true" t="shared" si="3" ref="T194:T257">SUM(E194:G194)</f>
        <v>17</v>
      </c>
      <c r="U194">
        <v>193</v>
      </c>
    </row>
    <row r="195" spans="1:21" ht="12.75" customHeight="1">
      <c r="A195" s="3" t="s">
        <v>42</v>
      </c>
      <c r="B195" s="3" t="s">
        <v>43</v>
      </c>
      <c r="C195" s="2">
        <v>6</v>
      </c>
      <c r="D195" s="3" t="s">
        <v>21</v>
      </c>
      <c r="E195" s="2">
        <v>77</v>
      </c>
      <c r="F195" s="2">
        <v>21</v>
      </c>
      <c r="G195" s="2">
        <v>17</v>
      </c>
      <c r="H195" s="2" t="b">
        <v>0</v>
      </c>
      <c r="I195" s="2" t="b">
        <v>0</v>
      </c>
      <c r="J195" s="2" t="b">
        <v>0</v>
      </c>
      <c r="K195" s="2">
        <v>0</v>
      </c>
      <c r="L195" s="2">
        <v>2245</v>
      </c>
      <c r="M195" s="2">
        <v>993</v>
      </c>
      <c r="N195" s="2">
        <v>993</v>
      </c>
      <c r="O195" s="2">
        <v>17</v>
      </c>
      <c r="T195">
        <f t="shared" si="3"/>
        <v>115</v>
      </c>
      <c r="U195">
        <v>194</v>
      </c>
    </row>
    <row r="196" spans="1:21" ht="12.75" customHeight="1">
      <c r="A196" s="3" t="s">
        <v>42</v>
      </c>
      <c r="B196" s="3" t="s">
        <v>43</v>
      </c>
      <c r="C196" s="2">
        <v>6</v>
      </c>
      <c r="D196" s="3" t="s">
        <v>21</v>
      </c>
      <c r="E196" s="2">
        <v>0</v>
      </c>
      <c r="F196" s="2">
        <v>0</v>
      </c>
      <c r="G196" s="2">
        <v>0</v>
      </c>
      <c r="H196" s="2" t="b">
        <v>0</v>
      </c>
      <c r="I196" s="2" t="b">
        <v>1</v>
      </c>
      <c r="J196" s="2" t="b">
        <v>0</v>
      </c>
      <c r="K196" s="2">
        <v>0</v>
      </c>
      <c r="L196" s="2">
        <v>1000</v>
      </c>
      <c r="M196" s="2">
        <v>891</v>
      </c>
      <c r="N196" s="2">
        <v>891</v>
      </c>
      <c r="O196" s="2">
        <v>20</v>
      </c>
      <c r="T196">
        <f t="shared" si="3"/>
        <v>0</v>
      </c>
      <c r="U196">
        <v>195</v>
      </c>
    </row>
    <row r="197" spans="1:21" ht="12.75" customHeight="1">
      <c r="A197" s="3" t="s">
        <v>42</v>
      </c>
      <c r="B197" s="3" t="s">
        <v>43</v>
      </c>
      <c r="C197" s="2">
        <v>6</v>
      </c>
      <c r="D197" s="3" t="s">
        <v>118</v>
      </c>
      <c r="E197" s="2">
        <v>55</v>
      </c>
      <c r="F197" s="2">
        <v>26</v>
      </c>
      <c r="G197" s="2">
        <v>5</v>
      </c>
      <c r="H197" s="2" t="b">
        <v>0</v>
      </c>
      <c r="I197" s="2" t="b">
        <v>0</v>
      </c>
      <c r="J197" s="2" t="b">
        <v>0</v>
      </c>
      <c r="K197" s="2">
        <v>0</v>
      </c>
      <c r="L197" s="2">
        <v>1975</v>
      </c>
      <c r="M197" s="2">
        <v>480</v>
      </c>
      <c r="N197" s="2">
        <v>0</v>
      </c>
      <c r="O197" s="2">
        <v>29</v>
      </c>
      <c r="T197">
        <f t="shared" si="3"/>
        <v>86</v>
      </c>
      <c r="U197">
        <v>196</v>
      </c>
    </row>
    <row r="198" spans="1:21" ht="12.75" customHeight="1">
      <c r="A198" s="3" t="s">
        <v>42</v>
      </c>
      <c r="B198" s="3" t="s">
        <v>43</v>
      </c>
      <c r="C198" s="2">
        <v>6</v>
      </c>
      <c r="D198" s="3" t="s">
        <v>21</v>
      </c>
      <c r="E198" s="2">
        <v>34</v>
      </c>
      <c r="F198" s="2">
        <v>1</v>
      </c>
      <c r="G198" s="2">
        <v>1</v>
      </c>
      <c r="H198" s="2" t="b">
        <v>0</v>
      </c>
      <c r="I198" s="2" t="b">
        <v>0</v>
      </c>
      <c r="J198" s="2" t="b">
        <v>0</v>
      </c>
      <c r="K198" s="2">
        <v>0</v>
      </c>
      <c r="L198" s="2">
        <v>415</v>
      </c>
      <c r="M198" s="2">
        <v>1825</v>
      </c>
      <c r="N198" s="2">
        <v>1825</v>
      </c>
      <c r="O198" s="2">
        <v>21</v>
      </c>
      <c r="P198">
        <f>SUM(E190:E198)</f>
        <v>341</v>
      </c>
      <c r="Q198">
        <f>SUM(F190:F198)</f>
        <v>102</v>
      </c>
      <c r="R198">
        <f>SUM(G190:G198)</f>
        <v>49</v>
      </c>
      <c r="S198">
        <f>SUM(P198:R198)</f>
        <v>492</v>
      </c>
      <c r="T198">
        <f t="shared" si="3"/>
        <v>36</v>
      </c>
      <c r="U198">
        <v>197</v>
      </c>
    </row>
    <row r="199" spans="1:21" ht="12.75" customHeight="1">
      <c r="A199" s="3"/>
      <c r="B199" s="3"/>
      <c r="C199" s="2"/>
      <c r="D199" s="3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T199">
        <f t="shared" si="3"/>
        <v>0</v>
      </c>
      <c r="U199">
        <v>198</v>
      </c>
    </row>
    <row r="200" spans="1:21" ht="12.75" customHeight="1">
      <c r="A200" s="3" t="s">
        <v>80</v>
      </c>
      <c r="B200" s="3" t="s">
        <v>81</v>
      </c>
      <c r="C200" s="2">
        <v>6</v>
      </c>
      <c r="D200" s="3" t="s">
        <v>21</v>
      </c>
      <c r="E200" s="2">
        <v>57</v>
      </c>
      <c r="F200" s="2">
        <v>9</v>
      </c>
      <c r="G200" s="2">
        <v>3</v>
      </c>
      <c r="H200" s="2" t="b">
        <v>0</v>
      </c>
      <c r="I200" s="2" t="b">
        <v>0</v>
      </c>
      <c r="J200" s="2" t="b">
        <v>0</v>
      </c>
      <c r="K200" s="2">
        <v>0</v>
      </c>
      <c r="L200" s="2">
        <v>1095</v>
      </c>
      <c r="M200" s="2">
        <v>1369</v>
      </c>
      <c r="N200" s="2">
        <v>1369</v>
      </c>
      <c r="O200" s="2">
        <v>9</v>
      </c>
      <c r="T200">
        <f t="shared" si="3"/>
        <v>69</v>
      </c>
      <c r="U200">
        <v>199</v>
      </c>
    </row>
    <row r="201" spans="1:21" ht="12.75" customHeight="1">
      <c r="A201" s="3" t="s">
        <v>80</v>
      </c>
      <c r="B201" s="3" t="s">
        <v>81</v>
      </c>
      <c r="C201" s="2">
        <v>6</v>
      </c>
      <c r="D201" s="3" t="s">
        <v>21</v>
      </c>
      <c r="E201" s="2">
        <v>84</v>
      </c>
      <c r="F201" s="2">
        <v>6</v>
      </c>
      <c r="G201" s="2">
        <v>13</v>
      </c>
      <c r="H201" s="2" t="b">
        <v>0</v>
      </c>
      <c r="I201" s="2" t="b">
        <v>0</v>
      </c>
      <c r="J201" s="2" t="b">
        <v>0</v>
      </c>
      <c r="K201" s="2">
        <v>0</v>
      </c>
      <c r="L201" s="2">
        <v>1465</v>
      </c>
      <c r="M201" s="2">
        <v>793</v>
      </c>
      <c r="N201" s="2">
        <v>793</v>
      </c>
      <c r="O201" s="2">
        <v>10</v>
      </c>
      <c r="T201">
        <f t="shared" si="3"/>
        <v>103</v>
      </c>
      <c r="U201">
        <v>200</v>
      </c>
    </row>
    <row r="202" spans="1:21" ht="12.75" customHeight="1">
      <c r="A202" s="3" t="s">
        <v>80</v>
      </c>
      <c r="B202" s="3" t="s">
        <v>81</v>
      </c>
      <c r="C202" s="2">
        <v>6</v>
      </c>
      <c r="D202" s="3" t="s">
        <v>21</v>
      </c>
      <c r="E202" s="2">
        <v>40</v>
      </c>
      <c r="F202" s="2">
        <v>14</v>
      </c>
      <c r="G202" s="2">
        <v>12</v>
      </c>
      <c r="H202" s="2" t="b">
        <v>0</v>
      </c>
      <c r="I202" s="2" t="b">
        <v>0</v>
      </c>
      <c r="J202" s="2" t="b">
        <v>0</v>
      </c>
      <c r="K202" s="2">
        <v>0</v>
      </c>
      <c r="L202" s="2">
        <v>1400</v>
      </c>
      <c r="M202" s="2">
        <v>916</v>
      </c>
      <c r="N202" s="2">
        <v>916</v>
      </c>
      <c r="O202" s="2">
        <v>12</v>
      </c>
      <c r="T202">
        <f t="shared" si="3"/>
        <v>66</v>
      </c>
      <c r="U202">
        <v>201</v>
      </c>
    </row>
    <row r="203" spans="1:21" ht="12.75" customHeight="1">
      <c r="A203" s="3" t="s">
        <v>80</v>
      </c>
      <c r="B203" s="3" t="s">
        <v>81</v>
      </c>
      <c r="C203" s="2">
        <v>6</v>
      </c>
      <c r="D203" s="3" t="s">
        <v>21</v>
      </c>
      <c r="E203" s="2">
        <v>0</v>
      </c>
      <c r="F203" s="2">
        <v>0</v>
      </c>
      <c r="G203" s="2">
        <v>0</v>
      </c>
      <c r="H203" s="2" t="b">
        <v>0</v>
      </c>
      <c r="I203" s="2" t="b">
        <v>0</v>
      </c>
      <c r="J203" s="2" t="b">
        <v>0</v>
      </c>
      <c r="K203" s="2">
        <v>0</v>
      </c>
      <c r="L203" s="2">
        <v>0</v>
      </c>
      <c r="M203" s="2">
        <v>721</v>
      </c>
      <c r="N203" s="2">
        <v>721</v>
      </c>
      <c r="O203" s="2">
        <v>14</v>
      </c>
      <c r="T203">
        <f t="shared" si="3"/>
        <v>0</v>
      </c>
      <c r="U203">
        <v>202</v>
      </c>
    </row>
    <row r="204" spans="1:21" ht="12.75" customHeight="1">
      <c r="A204" s="3" t="s">
        <v>80</v>
      </c>
      <c r="B204" s="3" t="s">
        <v>81</v>
      </c>
      <c r="C204" s="2">
        <v>6</v>
      </c>
      <c r="D204" s="3" t="s">
        <v>21</v>
      </c>
      <c r="E204" s="2">
        <v>29</v>
      </c>
      <c r="F204" s="2">
        <v>2</v>
      </c>
      <c r="G204" s="2">
        <v>0</v>
      </c>
      <c r="H204" s="2" t="b">
        <v>0</v>
      </c>
      <c r="I204" s="2" t="b">
        <v>0</v>
      </c>
      <c r="J204" s="2" t="b">
        <v>0</v>
      </c>
      <c r="K204" s="2">
        <v>0</v>
      </c>
      <c r="L204" s="2">
        <v>390</v>
      </c>
      <c r="M204" s="2">
        <v>696</v>
      </c>
      <c r="N204" s="2">
        <v>696</v>
      </c>
      <c r="O204" s="2">
        <v>16</v>
      </c>
      <c r="T204">
        <f t="shared" si="3"/>
        <v>31</v>
      </c>
      <c r="U204">
        <v>203</v>
      </c>
    </row>
    <row r="205" spans="1:21" ht="12.75" customHeight="1">
      <c r="A205" s="3" t="s">
        <v>80</v>
      </c>
      <c r="B205" s="3" t="s">
        <v>81</v>
      </c>
      <c r="C205" s="2">
        <v>6</v>
      </c>
      <c r="D205" s="3" t="s">
        <v>21</v>
      </c>
      <c r="E205" s="2">
        <v>0</v>
      </c>
      <c r="F205" s="2">
        <v>0</v>
      </c>
      <c r="G205" s="2">
        <v>0</v>
      </c>
      <c r="H205" s="2" t="b">
        <v>0</v>
      </c>
      <c r="I205" s="2" t="b">
        <v>0</v>
      </c>
      <c r="J205" s="2" t="b">
        <v>0</v>
      </c>
      <c r="K205" s="2">
        <v>0</v>
      </c>
      <c r="L205" s="2">
        <v>0</v>
      </c>
      <c r="M205" s="2">
        <v>1903</v>
      </c>
      <c r="N205" s="2">
        <v>1903</v>
      </c>
      <c r="O205" s="2">
        <v>19</v>
      </c>
      <c r="T205">
        <f t="shared" si="3"/>
        <v>0</v>
      </c>
      <c r="U205">
        <v>204</v>
      </c>
    </row>
    <row r="206" spans="1:21" ht="12.75" customHeight="1">
      <c r="A206" s="3" t="s">
        <v>80</v>
      </c>
      <c r="B206" s="3" t="s">
        <v>81</v>
      </c>
      <c r="C206" s="2">
        <v>6</v>
      </c>
      <c r="D206" s="3" t="s">
        <v>117</v>
      </c>
      <c r="E206" s="2">
        <v>23</v>
      </c>
      <c r="F206" s="2">
        <v>3</v>
      </c>
      <c r="G206" s="2">
        <v>4</v>
      </c>
      <c r="H206" s="2" t="b">
        <v>0</v>
      </c>
      <c r="I206" s="2" t="b">
        <v>0</v>
      </c>
      <c r="J206" s="2" t="b">
        <v>0</v>
      </c>
      <c r="K206" s="2">
        <v>0</v>
      </c>
      <c r="L206" s="2">
        <v>480</v>
      </c>
      <c r="M206" s="2">
        <v>1975</v>
      </c>
      <c r="N206" s="2">
        <v>1495</v>
      </c>
      <c r="O206" s="2">
        <v>29</v>
      </c>
      <c r="T206">
        <f t="shared" si="3"/>
        <v>30</v>
      </c>
      <c r="U206">
        <v>205</v>
      </c>
    </row>
    <row r="207" spans="1:21" ht="12.75" customHeight="1">
      <c r="A207" s="3" t="s">
        <v>80</v>
      </c>
      <c r="B207" s="3" t="s">
        <v>81</v>
      </c>
      <c r="C207" s="2">
        <v>6</v>
      </c>
      <c r="D207" s="3" t="s">
        <v>117</v>
      </c>
      <c r="E207" s="2">
        <v>26</v>
      </c>
      <c r="F207" s="2">
        <v>22</v>
      </c>
      <c r="G207" s="2">
        <v>11</v>
      </c>
      <c r="H207" s="2" t="b">
        <v>0</v>
      </c>
      <c r="I207" s="2" t="b">
        <v>0</v>
      </c>
      <c r="J207" s="2" t="b">
        <v>0</v>
      </c>
      <c r="K207" s="2">
        <v>0</v>
      </c>
      <c r="L207" s="2">
        <v>1635</v>
      </c>
      <c r="M207" s="2">
        <v>725</v>
      </c>
      <c r="N207" s="2">
        <v>0</v>
      </c>
      <c r="O207" s="2">
        <v>31</v>
      </c>
      <c r="T207">
        <f t="shared" si="3"/>
        <v>59</v>
      </c>
      <c r="U207">
        <v>206</v>
      </c>
    </row>
    <row r="208" spans="1:21" ht="12.75" customHeight="1">
      <c r="A208" s="3" t="s">
        <v>80</v>
      </c>
      <c r="B208" s="3" t="s">
        <v>81</v>
      </c>
      <c r="C208" s="2">
        <v>6</v>
      </c>
      <c r="D208" s="3" t="s">
        <v>21</v>
      </c>
      <c r="E208" s="2">
        <v>25</v>
      </c>
      <c r="F208" s="2">
        <v>4</v>
      </c>
      <c r="G208" s="2">
        <v>2</v>
      </c>
      <c r="H208" s="2" t="b">
        <v>0</v>
      </c>
      <c r="I208" s="2" t="b">
        <v>0</v>
      </c>
      <c r="J208" s="2" t="b">
        <v>0</v>
      </c>
      <c r="K208" s="2">
        <v>100</v>
      </c>
      <c r="L208" s="2">
        <v>500</v>
      </c>
      <c r="M208" s="2">
        <v>2015</v>
      </c>
      <c r="N208" s="2">
        <v>2015</v>
      </c>
      <c r="O208" s="2">
        <v>22</v>
      </c>
      <c r="P208">
        <f>SUM(E200:E208)</f>
        <v>284</v>
      </c>
      <c r="Q208">
        <f>SUM(F200:F208)</f>
        <v>60</v>
      </c>
      <c r="R208">
        <f>SUM(G200:G208)</f>
        <v>45</v>
      </c>
      <c r="S208">
        <f>SUM(P208:R208)</f>
        <v>389</v>
      </c>
      <c r="T208">
        <f t="shared" si="3"/>
        <v>31</v>
      </c>
      <c r="U208">
        <v>207</v>
      </c>
    </row>
    <row r="209" spans="1:21" ht="12.75" customHeight="1">
      <c r="A209" s="3"/>
      <c r="B209" s="3"/>
      <c r="C209" s="2"/>
      <c r="D209" s="3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T209">
        <f t="shared" si="3"/>
        <v>0</v>
      </c>
      <c r="U209">
        <v>208</v>
      </c>
    </row>
    <row r="210" spans="1:21" ht="12.75" customHeight="1">
      <c r="A210" s="3" t="s">
        <v>72</v>
      </c>
      <c r="B210" s="3" t="s">
        <v>73</v>
      </c>
      <c r="C210" s="2">
        <v>6</v>
      </c>
      <c r="D210" s="3" t="s">
        <v>24</v>
      </c>
      <c r="E210" s="2">
        <v>81</v>
      </c>
      <c r="F210" s="2">
        <v>2</v>
      </c>
      <c r="G210" s="2">
        <v>3</v>
      </c>
      <c r="H210" s="2" t="b">
        <v>0</v>
      </c>
      <c r="I210" s="2" t="b">
        <v>0</v>
      </c>
      <c r="J210" s="2" t="b">
        <v>0</v>
      </c>
      <c r="K210" s="2">
        <v>0</v>
      </c>
      <c r="L210" s="2">
        <v>985</v>
      </c>
      <c r="M210" s="2">
        <v>938</v>
      </c>
      <c r="N210" s="2">
        <v>938</v>
      </c>
      <c r="O210" s="2">
        <v>9</v>
      </c>
      <c r="T210">
        <f t="shared" si="3"/>
        <v>86</v>
      </c>
      <c r="U210">
        <v>209</v>
      </c>
    </row>
    <row r="211" spans="1:21" ht="12.75" customHeight="1">
      <c r="A211" s="3" t="s">
        <v>72</v>
      </c>
      <c r="B211" s="3" t="s">
        <v>73</v>
      </c>
      <c r="C211" s="2">
        <v>6</v>
      </c>
      <c r="D211" s="3" t="s">
        <v>24</v>
      </c>
      <c r="E211" s="2">
        <v>30</v>
      </c>
      <c r="F211" s="2">
        <v>8</v>
      </c>
      <c r="G211" s="2">
        <v>3</v>
      </c>
      <c r="H211" s="2" t="b">
        <v>0</v>
      </c>
      <c r="I211" s="2" t="b">
        <v>0</v>
      </c>
      <c r="J211" s="2" t="b">
        <v>0</v>
      </c>
      <c r="K211" s="2">
        <v>0</v>
      </c>
      <c r="L211" s="2">
        <v>775</v>
      </c>
      <c r="M211" s="2">
        <v>1171</v>
      </c>
      <c r="N211" s="2">
        <v>1171</v>
      </c>
      <c r="O211" s="2">
        <v>11</v>
      </c>
      <c r="T211">
        <f t="shared" si="3"/>
        <v>41</v>
      </c>
      <c r="U211">
        <v>210</v>
      </c>
    </row>
    <row r="212" spans="1:21" ht="12.75" customHeight="1">
      <c r="A212" s="3" t="s">
        <v>72</v>
      </c>
      <c r="B212" s="3" t="s">
        <v>73</v>
      </c>
      <c r="C212" s="2">
        <v>6</v>
      </c>
      <c r="D212" s="3" t="s">
        <v>24</v>
      </c>
      <c r="E212" s="2">
        <v>19</v>
      </c>
      <c r="F212" s="2">
        <v>5</v>
      </c>
      <c r="G212" s="2">
        <v>1</v>
      </c>
      <c r="H212" s="2" t="b">
        <v>0</v>
      </c>
      <c r="I212" s="2" t="b">
        <v>0</v>
      </c>
      <c r="J212" s="2" t="b">
        <v>0</v>
      </c>
      <c r="K212" s="2">
        <v>0</v>
      </c>
      <c r="L212" s="2">
        <v>465</v>
      </c>
      <c r="M212" s="2">
        <v>1157</v>
      </c>
      <c r="N212" s="2">
        <v>1157</v>
      </c>
      <c r="O212" s="2">
        <v>13</v>
      </c>
      <c r="T212">
        <f t="shared" si="3"/>
        <v>25</v>
      </c>
      <c r="U212">
        <v>211</v>
      </c>
    </row>
    <row r="213" spans="1:21" ht="12.75" customHeight="1">
      <c r="A213" s="3" t="s">
        <v>72</v>
      </c>
      <c r="B213" s="3" t="s">
        <v>73</v>
      </c>
      <c r="C213" s="2">
        <v>6</v>
      </c>
      <c r="D213" s="3" t="s">
        <v>24</v>
      </c>
      <c r="E213" s="2">
        <v>0</v>
      </c>
      <c r="F213" s="2">
        <v>0</v>
      </c>
      <c r="G213" s="2">
        <v>0</v>
      </c>
      <c r="H213" s="2" t="b">
        <v>0</v>
      </c>
      <c r="I213" s="2" t="b">
        <v>0</v>
      </c>
      <c r="J213" s="2" t="b">
        <v>0</v>
      </c>
      <c r="K213" s="2">
        <v>0</v>
      </c>
      <c r="L213" s="2">
        <v>0</v>
      </c>
      <c r="M213" s="2">
        <v>260</v>
      </c>
      <c r="N213" s="2">
        <v>260</v>
      </c>
      <c r="O213" s="2">
        <v>14</v>
      </c>
      <c r="T213">
        <f t="shared" si="3"/>
        <v>0</v>
      </c>
      <c r="U213">
        <v>212</v>
      </c>
    </row>
    <row r="214" spans="1:21" ht="12.75" customHeight="1">
      <c r="A214" s="3" t="s">
        <v>72</v>
      </c>
      <c r="B214" s="3" t="s">
        <v>73</v>
      </c>
      <c r="C214" s="2">
        <v>6</v>
      </c>
      <c r="D214" s="3" t="s">
        <v>24</v>
      </c>
      <c r="E214" s="2">
        <v>5</v>
      </c>
      <c r="F214" s="2">
        <v>2</v>
      </c>
      <c r="G214" s="2">
        <v>1</v>
      </c>
      <c r="H214" s="2" t="b">
        <v>1</v>
      </c>
      <c r="I214" s="2" t="b">
        <v>0</v>
      </c>
      <c r="J214" s="2" t="b">
        <v>0</v>
      </c>
      <c r="K214" s="2">
        <v>0</v>
      </c>
      <c r="L214" s="2">
        <v>1175</v>
      </c>
      <c r="M214" s="2">
        <v>284</v>
      </c>
      <c r="N214" s="2">
        <v>284</v>
      </c>
      <c r="O214" s="2">
        <v>16</v>
      </c>
      <c r="T214">
        <f t="shared" si="3"/>
        <v>8</v>
      </c>
      <c r="U214">
        <v>213</v>
      </c>
    </row>
    <row r="215" spans="1:21" ht="12.75" customHeight="1">
      <c r="A215" s="3" t="s">
        <v>72</v>
      </c>
      <c r="B215" s="3" t="s">
        <v>73</v>
      </c>
      <c r="C215" s="2">
        <v>6</v>
      </c>
      <c r="D215" s="3" t="s">
        <v>24</v>
      </c>
      <c r="E215" s="2">
        <v>21</v>
      </c>
      <c r="F215" s="2">
        <v>0</v>
      </c>
      <c r="G215" s="2">
        <v>2</v>
      </c>
      <c r="H215" s="2" t="b">
        <v>1</v>
      </c>
      <c r="I215" s="2" t="b">
        <v>0</v>
      </c>
      <c r="J215" s="2" t="b">
        <v>0</v>
      </c>
      <c r="K215" s="2">
        <v>0</v>
      </c>
      <c r="L215" s="2">
        <v>1260</v>
      </c>
      <c r="M215" s="2">
        <v>540</v>
      </c>
      <c r="N215" s="2">
        <v>540</v>
      </c>
      <c r="O215" s="2">
        <v>18</v>
      </c>
      <c r="T215">
        <f t="shared" si="3"/>
        <v>23</v>
      </c>
      <c r="U215">
        <v>214</v>
      </c>
    </row>
    <row r="216" spans="1:21" ht="12.75" customHeight="1">
      <c r="A216" s="3" t="s">
        <v>72</v>
      </c>
      <c r="B216" s="3" t="s">
        <v>73</v>
      </c>
      <c r="C216" s="2">
        <v>6</v>
      </c>
      <c r="D216" s="3" t="s">
        <v>24</v>
      </c>
      <c r="E216" s="2">
        <v>0</v>
      </c>
      <c r="F216" s="2">
        <v>0</v>
      </c>
      <c r="G216" s="2">
        <v>0</v>
      </c>
      <c r="H216" s="2" t="b">
        <v>0</v>
      </c>
      <c r="I216" s="2" t="b">
        <v>0</v>
      </c>
      <c r="J216" s="2" t="b">
        <v>0</v>
      </c>
      <c r="K216" s="2">
        <v>0</v>
      </c>
      <c r="L216" s="2">
        <v>0</v>
      </c>
      <c r="M216" s="2">
        <v>1568</v>
      </c>
      <c r="N216" s="2">
        <v>1568</v>
      </c>
      <c r="O216" s="2">
        <v>19</v>
      </c>
      <c r="T216">
        <f t="shared" si="3"/>
        <v>0</v>
      </c>
      <c r="U216">
        <v>215</v>
      </c>
    </row>
    <row r="217" spans="1:21" ht="12.75" customHeight="1">
      <c r="A217" s="3" t="s">
        <v>72</v>
      </c>
      <c r="B217" s="3" t="s">
        <v>73</v>
      </c>
      <c r="C217" s="2">
        <v>6</v>
      </c>
      <c r="D217" s="3" t="s">
        <v>112</v>
      </c>
      <c r="E217" s="2">
        <v>67</v>
      </c>
      <c r="F217" s="2">
        <v>6</v>
      </c>
      <c r="G217" s="2">
        <v>6</v>
      </c>
      <c r="H217" s="2" t="b">
        <v>0</v>
      </c>
      <c r="I217" s="2" t="b">
        <v>0</v>
      </c>
      <c r="J217" s="2" t="b">
        <v>0</v>
      </c>
      <c r="K217" s="2">
        <v>0</v>
      </c>
      <c r="L217" s="2">
        <v>1120</v>
      </c>
      <c r="M217" s="2">
        <v>1570</v>
      </c>
      <c r="N217" s="2">
        <v>692</v>
      </c>
      <c r="O217" s="2">
        <v>27</v>
      </c>
      <c r="T217">
        <f t="shared" si="3"/>
        <v>79</v>
      </c>
      <c r="U217">
        <v>216</v>
      </c>
    </row>
    <row r="218" spans="1:21" ht="12.75" customHeight="1">
      <c r="A218" s="3" t="s">
        <v>72</v>
      </c>
      <c r="B218" s="3" t="s">
        <v>73</v>
      </c>
      <c r="C218" s="2">
        <v>6</v>
      </c>
      <c r="D218" s="3" t="s">
        <v>121</v>
      </c>
      <c r="E218" s="2">
        <v>30</v>
      </c>
      <c r="F218" s="2">
        <v>7</v>
      </c>
      <c r="G218" s="2">
        <v>3</v>
      </c>
      <c r="H218" s="2" t="b">
        <v>0</v>
      </c>
      <c r="I218" s="2" t="b">
        <v>0</v>
      </c>
      <c r="J218" s="2" t="b">
        <v>0</v>
      </c>
      <c r="K218" s="2">
        <v>0</v>
      </c>
      <c r="L218" s="2">
        <v>725</v>
      </c>
      <c r="M218" s="2">
        <v>1635</v>
      </c>
      <c r="N218" s="2">
        <v>910</v>
      </c>
      <c r="O218" s="2">
        <v>31</v>
      </c>
      <c r="T218">
        <f t="shared" si="3"/>
        <v>40</v>
      </c>
      <c r="U218">
        <v>217</v>
      </c>
    </row>
    <row r="219" spans="1:21" ht="12.75" customHeight="1">
      <c r="A219" s="3" t="s">
        <v>72</v>
      </c>
      <c r="B219" s="3" t="s">
        <v>73</v>
      </c>
      <c r="C219" s="2">
        <v>6</v>
      </c>
      <c r="D219" s="3" t="s">
        <v>24</v>
      </c>
      <c r="E219" s="2">
        <v>97</v>
      </c>
      <c r="F219" s="2">
        <v>15</v>
      </c>
      <c r="G219" s="2">
        <v>5</v>
      </c>
      <c r="H219" s="2" t="b">
        <v>0</v>
      </c>
      <c r="I219" s="2" t="b">
        <v>0</v>
      </c>
      <c r="J219" s="2" t="b">
        <v>0</v>
      </c>
      <c r="K219" s="2">
        <v>0</v>
      </c>
      <c r="L219" s="2">
        <v>1845</v>
      </c>
      <c r="M219" s="2">
        <v>991</v>
      </c>
      <c r="N219" s="2">
        <v>991</v>
      </c>
      <c r="O219" s="2">
        <v>21</v>
      </c>
      <c r="P219">
        <f>SUM(E210:E219)</f>
        <v>350</v>
      </c>
      <c r="Q219">
        <f>SUM(F210:F219)</f>
        <v>45</v>
      </c>
      <c r="R219">
        <f>SUM(G210:G219)</f>
        <v>24</v>
      </c>
      <c r="S219">
        <f>SUM(P219:R219)</f>
        <v>419</v>
      </c>
      <c r="T219">
        <f t="shared" si="3"/>
        <v>117</v>
      </c>
      <c r="U219">
        <v>218</v>
      </c>
    </row>
    <row r="220" spans="1:21" ht="12.75" customHeight="1">
      <c r="A220" s="3"/>
      <c r="B220" s="3"/>
      <c r="C220" s="2"/>
      <c r="D220" s="3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T220">
        <f t="shared" si="3"/>
        <v>0</v>
      </c>
      <c r="U220">
        <v>219</v>
      </c>
    </row>
    <row r="221" spans="1:21" ht="12.75" customHeight="1">
      <c r="A221" s="3" t="s">
        <v>84</v>
      </c>
      <c r="B221" s="3" t="s">
        <v>85</v>
      </c>
      <c r="C221" s="2">
        <v>6</v>
      </c>
      <c r="D221" s="3" t="s">
        <v>21</v>
      </c>
      <c r="E221" s="2">
        <v>25</v>
      </c>
      <c r="F221" s="2">
        <v>0</v>
      </c>
      <c r="G221" s="2">
        <v>2</v>
      </c>
      <c r="H221" s="2" t="b">
        <v>0</v>
      </c>
      <c r="I221" s="2" t="b">
        <v>0</v>
      </c>
      <c r="J221" s="2" t="b">
        <v>0</v>
      </c>
      <c r="K221" s="2">
        <v>0</v>
      </c>
      <c r="L221" s="2">
        <v>300</v>
      </c>
      <c r="M221" s="2">
        <v>1369</v>
      </c>
      <c r="N221" s="2">
        <v>1369</v>
      </c>
      <c r="O221" s="2">
        <v>9</v>
      </c>
      <c r="T221">
        <f t="shared" si="3"/>
        <v>27</v>
      </c>
      <c r="U221">
        <v>220</v>
      </c>
    </row>
    <row r="222" spans="1:21" ht="12.75" customHeight="1">
      <c r="A222" s="3" t="s">
        <v>84</v>
      </c>
      <c r="B222" s="3" t="s">
        <v>85</v>
      </c>
      <c r="C222" s="2">
        <v>6</v>
      </c>
      <c r="D222" s="3" t="s">
        <v>21</v>
      </c>
      <c r="E222" s="2">
        <v>29</v>
      </c>
      <c r="F222" s="2">
        <v>8</v>
      </c>
      <c r="G222" s="2">
        <v>5</v>
      </c>
      <c r="H222" s="2" t="b">
        <v>0</v>
      </c>
      <c r="I222" s="2" t="b">
        <v>0</v>
      </c>
      <c r="J222" s="2" t="b">
        <v>0</v>
      </c>
      <c r="K222" s="2">
        <v>0</v>
      </c>
      <c r="L222" s="2">
        <v>815</v>
      </c>
      <c r="M222" s="2">
        <v>793</v>
      </c>
      <c r="N222" s="2">
        <v>793</v>
      </c>
      <c r="O222" s="2">
        <v>10</v>
      </c>
      <c r="T222">
        <f t="shared" si="3"/>
        <v>42</v>
      </c>
      <c r="U222">
        <v>221</v>
      </c>
    </row>
    <row r="223" spans="1:21" ht="12.75" customHeight="1">
      <c r="A223" s="3" t="s">
        <v>84</v>
      </c>
      <c r="B223" s="3" t="s">
        <v>85</v>
      </c>
      <c r="C223" s="2">
        <v>6</v>
      </c>
      <c r="D223" s="3" t="s">
        <v>21</v>
      </c>
      <c r="E223" s="2">
        <v>54</v>
      </c>
      <c r="F223" s="2">
        <v>10</v>
      </c>
      <c r="G223" s="2">
        <v>3</v>
      </c>
      <c r="H223" s="2" t="b">
        <v>0</v>
      </c>
      <c r="I223" s="2" t="b">
        <v>0</v>
      </c>
      <c r="J223" s="2" t="b">
        <v>0</v>
      </c>
      <c r="K223" s="2">
        <v>0</v>
      </c>
      <c r="L223" s="2">
        <v>1115</v>
      </c>
      <c r="M223" s="2">
        <v>916</v>
      </c>
      <c r="N223" s="2">
        <v>916</v>
      </c>
      <c r="O223" s="2">
        <v>12</v>
      </c>
      <c r="T223">
        <f t="shared" si="3"/>
        <v>67</v>
      </c>
      <c r="U223">
        <v>222</v>
      </c>
    </row>
    <row r="224" spans="1:21" ht="12.75" customHeight="1">
      <c r="A224" s="3" t="s">
        <v>84</v>
      </c>
      <c r="B224" s="3" t="s">
        <v>85</v>
      </c>
      <c r="C224" s="2">
        <v>6</v>
      </c>
      <c r="D224" s="3" t="s">
        <v>21</v>
      </c>
      <c r="E224" s="2">
        <v>0</v>
      </c>
      <c r="F224" s="2">
        <v>0</v>
      </c>
      <c r="G224" s="2">
        <v>0</v>
      </c>
      <c r="H224" s="2" t="b">
        <v>0</v>
      </c>
      <c r="I224" s="2" t="b">
        <v>0</v>
      </c>
      <c r="J224" s="2" t="b">
        <v>0</v>
      </c>
      <c r="K224" s="2">
        <v>0</v>
      </c>
      <c r="L224" s="2">
        <v>0</v>
      </c>
      <c r="M224" s="2">
        <v>721</v>
      </c>
      <c r="N224" s="2">
        <v>721</v>
      </c>
      <c r="O224" s="2">
        <v>14</v>
      </c>
      <c r="T224">
        <f t="shared" si="3"/>
        <v>0</v>
      </c>
      <c r="U224">
        <v>223</v>
      </c>
    </row>
    <row r="225" spans="1:21" ht="12.75" customHeight="1">
      <c r="A225" s="3" t="s">
        <v>84</v>
      </c>
      <c r="B225" s="3" t="s">
        <v>85</v>
      </c>
      <c r="C225" s="2">
        <v>6</v>
      </c>
      <c r="D225" s="3" t="s">
        <v>21</v>
      </c>
      <c r="E225" s="2">
        <v>0</v>
      </c>
      <c r="F225" s="2">
        <v>0</v>
      </c>
      <c r="G225" s="2">
        <v>0</v>
      </c>
      <c r="H225" s="2" t="b">
        <v>0</v>
      </c>
      <c r="I225" s="2" t="b">
        <v>0</v>
      </c>
      <c r="J225" s="2" t="b">
        <v>0</v>
      </c>
      <c r="K225" s="2">
        <v>0</v>
      </c>
      <c r="L225" s="2">
        <v>0</v>
      </c>
      <c r="M225" s="2">
        <v>696</v>
      </c>
      <c r="N225" s="2">
        <v>696</v>
      </c>
      <c r="O225" s="2">
        <v>16</v>
      </c>
      <c r="T225">
        <f t="shared" si="3"/>
        <v>0</v>
      </c>
      <c r="U225">
        <v>224</v>
      </c>
    </row>
    <row r="226" spans="1:21" ht="12.75" customHeight="1">
      <c r="A226" s="3" t="s">
        <v>84</v>
      </c>
      <c r="B226" s="3" t="s">
        <v>85</v>
      </c>
      <c r="C226" s="2">
        <v>6</v>
      </c>
      <c r="D226" s="3" t="s">
        <v>21</v>
      </c>
      <c r="E226" s="2">
        <v>24</v>
      </c>
      <c r="F226" s="2">
        <v>3</v>
      </c>
      <c r="G226" s="2">
        <v>1</v>
      </c>
      <c r="H226" s="2" t="b">
        <v>0</v>
      </c>
      <c r="I226" s="2" t="b">
        <v>1</v>
      </c>
      <c r="J226" s="2" t="b">
        <v>0</v>
      </c>
      <c r="K226" s="2">
        <v>0</v>
      </c>
      <c r="L226" s="2">
        <v>1415</v>
      </c>
      <c r="M226" s="2">
        <v>1457</v>
      </c>
      <c r="N226" s="2">
        <v>1457</v>
      </c>
      <c r="O226" s="2">
        <v>18</v>
      </c>
      <c r="P226">
        <f>SUM(E221:E226)</f>
        <v>132</v>
      </c>
      <c r="Q226">
        <f>SUM(F221:F226)</f>
        <v>21</v>
      </c>
      <c r="R226">
        <f>SUM(G221:G226)</f>
        <v>11</v>
      </c>
      <c r="S226">
        <f>SUM(P226:R226)</f>
        <v>164</v>
      </c>
      <c r="T226">
        <f t="shared" si="3"/>
        <v>28</v>
      </c>
      <c r="U226">
        <v>225</v>
      </c>
    </row>
    <row r="227" spans="1:21" ht="12.75" customHeight="1">
      <c r="A227" s="3"/>
      <c r="B227" s="3"/>
      <c r="C227" s="2"/>
      <c r="D227" s="3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T227">
        <f t="shared" si="3"/>
        <v>0</v>
      </c>
      <c r="U227">
        <v>226</v>
      </c>
    </row>
    <row r="228" spans="1:21" ht="12.75" customHeight="1">
      <c r="A228" s="3" t="s">
        <v>93</v>
      </c>
      <c r="B228" s="3" t="s">
        <v>94</v>
      </c>
      <c r="C228" s="2">
        <v>4</v>
      </c>
      <c r="D228" s="3" t="s">
        <v>24</v>
      </c>
      <c r="E228" s="2">
        <v>31</v>
      </c>
      <c r="F228" s="2">
        <v>9</v>
      </c>
      <c r="G228" s="2">
        <v>6</v>
      </c>
      <c r="H228" s="2" t="b">
        <v>0</v>
      </c>
      <c r="I228" s="2" t="b">
        <v>0</v>
      </c>
      <c r="J228" s="2" t="b">
        <v>0</v>
      </c>
      <c r="K228" s="2">
        <v>0</v>
      </c>
      <c r="L228" s="2">
        <v>910</v>
      </c>
      <c r="M228" s="2">
        <v>1355</v>
      </c>
      <c r="N228" s="2">
        <v>1355</v>
      </c>
      <c r="O228" s="2">
        <v>10</v>
      </c>
      <c r="T228">
        <f t="shared" si="3"/>
        <v>46</v>
      </c>
      <c r="U228">
        <v>227</v>
      </c>
    </row>
    <row r="229" spans="1:21" ht="12.75" customHeight="1">
      <c r="A229" s="3" t="s">
        <v>93</v>
      </c>
      <c r="B229" s="3" t="s">
        <v>94</v>
      </c>
      <c r="C229" s="2">
        <v>4</v>
      </c>
      <c r="D229" s="3" t="s">
        <v>24</v>
      </c>
      <c r="E229" s="2">
        <v>7</v>
      </c>
      <c r="F229" s="2">
        <v>5</v>
      </c>
      <c r="G229" s="2">
        <v>2</v>
      </c>
      <c r="H229" s="2" t="b">
        <v>1</v>
      </c>
      <c r="I229" s="2" t="b">
        <v>0</v>
      </c>
      <c r="J229" s="2" t="b">
        <v>0</v>
      </c>
      <c r="K229" s="2">
        <v>0</v>
      </c>
      <c r="L229" s="2">
        <v>1170</v>
      </c>
      <c r="M229" s="2">
        <v>730</v>
      </c>
      <c r="N229" s="2">
        <v>730</v>
      </c>
      <c r="O229" s="2">
        <v>12</v>
      </c>
      <c r="T229">
        <f t="shared" si="3"/>
        <v>14</v>
      </c>
      <c r="U229">
        <v>228</v>
      </c>
    </row>
    <row r="230" spans="1:21" ht="12.75" customHeight="1">
      <c r="A230" s="3" t="s">
        <v>93</v>
      </c>
      <c r="B230" s="3" t="s">
        <v>94</v>
      </c>
      <c r="C230" s="2">
        <v>4</v>
      </c>
      <c r="D230" s="3" t="s">
        <v>24</v>
      </c>
      <c r="E230" s="2">
        <v>0</v>
      </c>
      <c r="F230" s="2">
        <v>0</v>
      </c>
      <c r="G230" s="2">
        <v>0</v>
      </c>
      <c r="H230" s="2" t="b">
        <v>0</v>
      </c>
      <c r="I230" s="2" t="b">
        <v>0</v>
      </c>
      <c r="J230" s="2" t="b">
        <v>0</v>
      </c>
      <c r="K230" s="2">
        <v>0</v>
      </c>
      <c r="L230" s="2">
        <v>0</v>
      </c>
      <c r="M230" s="2">
        <v>607</v>
      </c>
      <c r="N230" s="2">
        <v>607</v>
      </c>
      <c r="O230" s="2">
        <v>15</v>
      </c>
      <c r="T230">
        <f t="shared" si="3"/>
        <v>0</v>
      </c>
      <c r="U230">
        <v>229</v>
      </c>
    </row>
    <row r="231" spans="1:21" ht="12.75" customHeight="1">
      <c r="A231" s="3" t="s">
        <v>93</v>
      </c>
      <c r="B231" s="3" t="s">
        <v>94</v>
      </c>
      <c r="C231" s="2">
        <v>4</v>
      </c>
      <c r="D231" s="3" t="s">
        <v>24</v>
      </c>
      <c r="E231" s="2">
        <v>20</v>
      </c>
      <c r="F231" s="2">
        <v>11</v>
      </c>
      <c r="G231" s="2">
        <v>3</v>
      </c>
      <c r="H231" s="2" t="b">
        <v>1</v>
      </c>
      <c r="I231" s="2" t="b">
        <v>0</v>
      </c>
      <c r="J231" s="2" t="b">
        <v>0</v>
      </c>
      <c r="K231" s="2">
        <v>0</v>
      </c>
      <c r="L231" s="2">
        <v>1625</v>
      </c>
      <c r="M231" s="2">
        <v>840</v>
      </c>
      <c r="N231" s="2">
        <v>840</v>
      </c>
      <c r="O231" s="2">
        <v>17</v>
      </c>
      <c r="T231">
        <f t="shared" si="3"/>
        <v>34</v>
      </c>
      <c r="U231">
        <v>230</v>
      </c>
    </row>
    <row r="232" spans="1:21" ht="12.75" customHeight="1">
      <c r="A232" s="3" t="s">
        <v>93</v>
      </c>
      <c r="B232" s="3" t="s">
        <v>94</v>
      </c>
      <c r="C232" s="2">
        <v>4</v>
      </c>
      <c r="D232" s="3" t="s">
        <v>24</v>
      </c>
      <c r="E232" s="2">
        <v>0</v>
      </c>
      <c r="F232" s="2">
        <v>0</v>
      </c>
      <c r="G232" s="2">
        <v>0</v>
      </c>
      <c r="H232" s="2" t="b">
        <v>0</v>
      </c>
      <c r="I232" s="2" t="b">
        <v>0</v>
      </c>
      <c r="J232" s="2" t="b">
        <v>0</v>
      </c>
      <c r="K232" s="2">
        <v>0</v>
      </c>
      <c r="L232" s="2">
        <v>0</v>
      </c>
      <c r="M232" s="2">
        <v>1269</v>
      </c>
      <c r="N232" s="2">
        <v>1269</v>
      </c>
      <c r="O232" s="2">
        <v>20</v>
      </c>
      <c r="T232">
        <f t="shared" si="3"/>
        <v>0</v>
      </c>
      <c r="U232">
        <v>231</v>
      </c>
    </row>
    <row r="233" spans="1:21" ht="12.75" customHeight="1">
      <c r="A233" s="3" t="s">
        <v>93</v>
      </c>
      <c r="B233" s="3" t="s">
        <v>94</v>
      </c>
      <c r="C233" s="2">
        <v>4</v>
      </c>
      <c r="D233" s="3" t="s">
        <v>24</v>
      </c>
      <c r="E233" s="2">
        <v>23</v>
      </c>
      <c r="F233" s="2">
        <v>16</v>
      </c>
      <c r="G233" s="2">
        <v>5</v>
      </c>
      <c r="H233" s="2" t="b">
        <v>0</v>
      </c>
      <c r="I233" s="2" t="b">
        <v>1</v>
      </c>
      <c r="J233" s="2" t="b">
        <v>0</v>
      </c>
      <c r="K233" s="2">
        <v>0</v>
      </c>
      <c r="L233" s="2">
        <v>1955</v>
      </c>
      <c r="M233" s="2">
        <v>1491</v>
      </c>
      <c r="N233" s="2">
        <v>1491</v>
      </c>
      <c r="O233" s="2">
        <v>22</v>
      </c>
      <c r="P233">
        <f>SUM(E228:E233)</f>
        <v>81</v>
      </c>
      <c r="Q233">
        <f>SUM(F228:F233)</f>
        <v>41</v>
      </c>
      <c r="R233">
        <f>SUM(G228:G233)</f>
        <v>16</v>
      </c>
      <c r="S233">
        <f>SUM(P233:R233)</f>
        <v>138</v>
      </c>
      <c r="T233">
        <f t="shared" si="3"/>
        <v>44</v>
      </c>
      <c r="U233">
        <v>232</v>
      </c>
    </row>
    <row r="234" spans="1:21" ht="12.75" customHeight="1">
      <c r="A234" s="3"/>
      <c r="B234" s="3"/>
      <c r="C234" s="2"/>
      <c r="D234" s="3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T234">
        <f t="shared" si="3"/>
        <v>0</v>
      </c>
      <c r="U234">
        <v>233</v>
      </c>
    </row>
    <row r="235" spans="1:21" ht="12.75" customHeight="1">
      <c r="A235" s="3" t="s">
        <v>54</v>
      </c>
      <c r="B235" s="3" t="s">
        <v>55</v>
      </c>
      <c r="C235" s="2">
        <v>4</v>
      </c>
      <c r="D235" s="3" t="s">
        <v>21</v>
      </c>
      <c r="E235" s="2">
        <v>89</v>
      </c>
      <c r="F235" s="2">
        <v>29</v>
      </c>
      <c r="G235" s="2">
        <v>15</v>
      </c>
      <c r="H235" s="2" t="b">
        <v>0</v>
      </c>
      <c r="I235" s="2" t="b">
        <v>0</v>
      </c>
      <c r="J235" s="2" t="b">
        <v>0</v>
      </c>
      <c r="K235" s="2">
        <v>200</v>
      </c>
      <c r="L235" s="2">
        <v>2715</v>
      </c>
      <c r="M235" s="2">
        <v>843</v>
      </c>
      <c r="N235" s="2">
        <v>843</v>
      </c>
      <c r="O235" s="2">
        <v>8</v>
      </c>
      <c r="T235">
        <f t="shared" si="3"/>
        <v>133</v>
      </c>
      <c r="U235">
        <v>234</v>
      </c>
    </row>
    <row r="236" spans="1:21" ht="12.75" customHeight="1">
      <c r="A236" s="3" t="s">
        <v>54</v>
      </c>
      <c r="B236" s="3" t="s">
        <v>55</v>
      </c>
      <c r="C236" s="2">
        <v>4</v>
      </c>
      <c r="D236" s="3" t="s">
        <v>21</v>
      </c>
      <c r="E236" s="2">
        <v>59</v>
      </c>
      <c r="F236" s="2">
        <v>11</v>
      </c>
      <c r="G236" s="2">
        <v>2</v>
      </c>
      <c r="H236" s="2" t="b">
        <v>0</v>
      </c>
      <c r="I236" s="2" t="b">
        <v>0</v>
      </c>
      <c r="J236" s="2" t="b">
        <v>0</v>
      </c>
      <c r="K236" s="2">
        <v>0</v>
      </c>
      <c r="L236" s="2">
        <v>1190</v>
      </c>
      <c r="M236" s="2">
        <v>1304</v>
      </c>
      <c r="N236" s="2">
        <v>1304</v>
      </c>
      <c r="O236" s="2">
        <v>11</v>
      </c>
      <c r="T236">
        <f t="shared" si="3"/>
        <v>72</v>
      </c>
      <c r="U236">
        <v>235</v>
      </c>
    </row>
    <row r="237" spans="1:21" ht="12.75" customHeight="1">
      <c r="A237" s="3" t="s">
        <v>54</v>
      </c>
      <c r="B237" s="3" t="s">
        <v>55</v>
      </c>
      <c r="C237" s="2">
        <v>4</v>
      </c>
      <c r="D237" s="3" t="s">
        <v>21</v>
      </c>
      <c r="E237" s="2">
        <v>41</v>
      </c>
      <c r="F237" s="2">
        <v>14</v>
      </c>
      <c r="G237" s="2">
        <v>9</v>
      </c>
      <c r="H237" s="2" t="b">
        <v>0</v>
      </c>
      <c r="I237" s="2" t="b">
        <v>0</v>
      </c>
      <c r="J237" s="2" t="b">
        <v>0</v>
      </c>
      <c r="K237" s="2">
        <v>0</v>
      </c>
      <c r="L237" s="2">
        <v>1335</v>
      </c>
      <c r="M237" s="2">
        <v>841</v>
      </c>
      <c r="N237" s="2">
        <v>841</v>
      </c>
      <c r="O237" s="2">
        <v>13</v>
      </c>
      <c r="T237">
        <f t="shared" si="3"/>
        <v>64</v>
      </c>
      <c r="U237">
        <v>236</v>
      </c>
    </row>
    <row r="238" spans="1:21" ht="12.75" customHeight="1">
      <c r="A238" s="3" t="s">
        <v>54</v>
      </c>
      <c r="B238" s="3" t="s">
        <v>55</v>
      </c>
      <c r="C238" s="2">
        <v>4</v>
      </c>
      <c r="D238" s="3" t="s">
        <v>21</v>
      </c>
      <c r="E238" s="2">
        <v>0</v>
      </c>
      <c r="F238" s="2">
        <v>0</v>
      </c>
      <c r="G238" s="2">
        <v>0</v>
      </c>
      <c r="H238" s="2" t="b">
        <v>0</v>
      </c>
      <c r="I238" s="2" t="b">
        <v>0</v>
      </c>
      <c r="J238" s="2" t="b">
        <v>0</v>
      </c>
      <c r="K238" s="2">
        <v>0</v>
      </c>
      <c r="L238" s="2">
        <v>0</v>
      </c>
      <c r="M238" s="2">
        <v>267</v>
      </c>
      <c r="N238" s="2">
        <v>267</v>
      </c>
      <c r="O238" s="2">
        <v>15</v>
      </c>
      <c r="T238">
        <f t="shared" si="3"/>
        <v>0</v>
      </c>
      <c r="U238">
        <v>237</v>
      </c>
    </row>
    <row r="239" spans="1:21" ht="12.75" customHeight="1">
      <c r="A239" s="3" t="s">
        <v>54</v>
      </c>
      <c r="B239" s="3" t="s">
        <v>55</v>
      </c>
      <c r="C239" s="2">
        <v>4</v>
      </c>
      <c r="D239" s="3" t="s">
        <v>21</v>
      </c>
      <c r="E239" s="2">
        <v>26</v>
      </c>
      <c r="F239" s="2">
        <v>5</v>
      </c>
      <c r="G239" s="2">
        <v>2</v>
      </c>
      <c r="H239" s="2" t="b">
        <v>0</v>
      </c>
      <c r="I239" s="2" t="b">
        <v>0</v>
      </c>
      <c r="J239" s="2" t="b">
        <v>0</v>
      </c>
      <c r="K239" s="2">
        <v>0</v>
      </c>
      <c r="L239" s="2">
        <v>560</v>
      </c>
      <c r="M239" s="2">
        <v>557</v>
      </c>
      <c r="N239" s="2">
        <v>557</v>
      </c>
      <c r="O239" s="2">
        <v>16</v>
      </c>
      <c r="T239">
        <f t="shared" si="3"/>
        <v>33</v>
      </c>
      <c r="U239">
        <v>238</v>
      </c>
    </row>
    <row r="240" spans="1:21" ht="12.75" customHeight="1">
      <c r="A240" s="3" t="s">
        <v>54</v>
      </c>
      <c r="B240" s="3" t="s">
        <v>55</v>
      </c>
      <c r="C240" s="2">
        <v>4</v>
      </c>
      <c r="D240" s="3" t="s">
        <v>21</v>
      </c>
      <c r="E240" s="2">
        <v>63</v>
      </c>
      <c r="F240" s="2">
        <v>10</v>
      </c>
      <c r="G240" s="2">
        <v>7</v>
      </c>
      <c r="H240" s="2" t="b">
        <v>0</v>
      </c>
      <c r="I240" s="2" t="b">
        <v>0</v>
      </c>
      <c r="J240" s="2" t="b">
        <v>0</v>
      </c>
      <c r="K240" s="2">
        <v>0</v>
      </c>
      <c r="L240" s="2">
        <v>1305</v>
      </c>
      <c r="M240" s="2">
        <v>1166</v>
      </c>
      <c r="N240" s="2">
        <v>1166</v>
      </c>
      <c r="O240" s="2">
        <v>18</v>
      </c>
      <c r="T240">
        <f t="shared" si="3"/>
        <v>80</v>
      </c>
      <c r="U240">
        <v>239</v>
      </c>
    </row>
    <row r="241" spans="1:21" ht="12.75" customHeight="1">
      <c r="A241" s="3" t="s">
        <v>54</v>
      </c>
      <c r="B241" s="3" t="s">
        <v>55</v>
      </c>
      <c r="C241" s="2">
        <v>4</v>
      </c>
      <c r="D241" s="3" t="s">
        <v>21</v>
      </c>
      <c r="E241" s="2">
        <v>0</v>
      </c>
      <c r="F241" s="2">
        <v>0</v>
      </c>
      <c r="G241" s="2">
        <v>0</v>
      </c>
      <c r="H241" s="2" t="b">
        <v>0</v>
      </c>
      <c r="I241" s="2" t="b">
        <v>0</v>
      </c>
      <c r="J241" s="2" t="b">
        <v>0</v>
      </c>
      <c r="K241" s="2">
        <v>0</v>
      </c>
      <c r="L241" s="2">
        <v>0</v>
      </c>
      <c r="M241" s="2">
        <v>1522</v>
      </c>
      <c r="N241" s="2">
        <v>1522</v>
      </c>
      <c r="O241" s="2">
        <v>19</v>
      </c>
      <c r="T241">
        <f t="shared" si="3"/>
        <v>0</v>
      </c>
      <c r="U241">
        <v>240</v>
      </c>
    </row>
    <row r="242" spans="1:21" ht="12.75" customHeight="1">
      <c r="A242" s="3" t="s">
        <v>54</v>
      </c>
      <c r="B242" s="3" t="s">
        <v>55</v>
      </c>
      <c r="C242" s="2">
        <v>4</v>
      </c>
      <c r="D242" s="3" t="s">
        <v>21</v>
      </c>
      <c r="E242" s="2">
        <v>99</v>
      </c>
      <c r="F242" s="2">
        <v>18</v>
      </c>
      <c r="G242" s="2">
        <v>15</v>
      </c>
      <c r="H242" s="2" t="b">
        <v>1</v>
      </c>
      <c r="I242" s="2" t="b">
        <v>0</v>
      </c>
      <c r="J242" s="2" t="b">
        <v>0</v>
      </c>
      <c r="K242" s="2">
        <v>0</v>
      </c>
      <c r="L242" s="2">
        <v>3065</v>
      </c>
      <c r="M242" s="2">
        <v>806</v>
      </c>
      <c r="N242" s="2">
        <v>806</v>
      </c>
      <c r="O242" s="2">
        <v>22</v>
      </c>
      <c r="P242">
        <f>SUM(E235:E242)</f>
        <v>377</v>
      </c>
      <c r="Q242">
        <f>SUM(F235:F242)</f>
        <v>87</v>
      </c>
      <c r="R242">
        <f>SUM(G235:G242)</f>
        <v>50</v>
      </c>
      <c r="S242">
        <f>SUM(P242:R242)</f>
        <v>514</v>
      </c>
      <c r="T242">
        <f t="shared" si="3"/>
        <v>132</v>
      </c>
      <c r="U242">
        <v>241</v>
      </c>
    </row>
    <row r="243" spans="1:21" ht="12.75" customHeight="1">
      <c r="A243" s="3"/>
      <c r="B243" s="3"/>
      <c r="C243" s="2"/>
      <c r="D243" s="3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T243">
        <f t="shared" si="3"/>
        <v>0</v>
      </c>
      <c r="U243">
        <v>242</v>
      </c>
    </row>
    <row r="244" spans="1:21" ht="12.75" customHeight="1">
      <c r="A244" s="3" t="s">
        <v>91</v>
      </c>
      <c r="B244" s="3" t="s">
        <v>92</v>
      </c>
      <c r="C244" s="2">
        <v>6</v>
      </c>
      <c r="D244" s="3" t="s">
        <v>21</v>
      </c>
      <c r="E244" s="2">
        <v>65</v>
      </c>
      <c r="F244" s="2">
        <v>8</v>
      </c>
      <c r="G244" s="2">
        <v>3</v>
      </c>
      <c r="H244" s="2" t="b">
        <v>0</v>
      </c>
      <c r="I244" s="2" t="b">
        <v>0</v>
      </c>
      <c r="J244" s="2" t="b">
        <v>0</v>
      </c>
      <c r="K244" s="2">
        <v>0</v>
      </c>
      <c r="L244" s="2">
        <v>1125</v>
      </c>
      <c r="M244" s="2">
        <v>793</v>
      </c>
      <c r="N244" s="2">
        <v>793</v>
      </c>
      <c r="O244" s="2">
        <v>10</v>
      </c>
      <c r="T244">
        <f t="shared" si="3"/>
        <v>76</v>
      </c>
      <c r="U244">
        <v>243</v>
      </c>
    </row>
    <row r="245" spans="1:21" ht="12.75" customHeight="1">
      <c r="A245" s="3" t="s">
        <v>91</v>
      </c>
      <c r="B245" s="3" t="s">
        <v>92</v>
      </c>
      <c r="C245" s="2">
        <v>6</v>
      </c>
      <c r="D245" s="3" t="s">
        <v>21</v>
      </c>
      <c r="E245" s="2">
        <v>87</v>
      </c>
      <c r="F245" s="2">
        <v>17</v>
      </c>
      <c r="G245" s="2">
        <v>3</v>
      </c>
      <c r="H245" s="2" t="b">
        <v>0</v>
      </c>
      <c r="I245" s="2" t="b">
        <v>1</v>
      </c>
      <c r="J245" s="2" t="b">
        <v>0</v>
      </c>
      <c r="K245" s="2">
        <v>0</v>
      </c>
      <c r="L245" s="2">
        <v>2795</v>
      </c>
      <c r="M245" s="2">
        <v>916</v>
      </c>
      <c r="N245" s="2">
        <v>916</v>
      </c>
      <c r="O245" s="2">
        <v>12</v>
      </c>
      <c r="T245">
        <f t="shared" si="3"/>
        <v>107</v>
      </c>
      <c r="U245">
        <v>244</v>
      </c>
    </row>
    <row r="246" spans="1:21" ht="12.75" customHeight="1">
      <c r="A246" s="3" t="s">
        <v>91</v>
      </c>
      <c r="B246" s="3" t="s">
        <v>92</v>
      </c>
      <c r="C246" s="2">
        <v>6</v>
      </c>
      <c r="D246" s="3" t="s">
        <v>21</v>
      </c>
      <c r="E246" s="2">
        <v>0</v>
      </c>
      <c r="F246" s="2">
        <v>0</v>
      </c>
      <c r="G246" s="2">
        <v>0</v>
      </c>
      <c r="H246" s="2" t="b">
        <v>0</v>
      </c>
      <c r="I246" s="2" t="b">
        <v>0</v>
      </c>
      <c r="J246" s="2" t="b">
        <v>0</v>
      </c>
      <c r="K246" s="2">
        <v>0</v>
      </c>
      <c r="L246" s="2">
        <v>0</v>
      </c>
      <c r="M246" s="2">
        <v>721</v>
      </c>
      <c r="N246" s="2">
        <v>721</v>
      </c>
      <c r="O246" s="2">
        <v>14</v>
      </c>
      <c r="T246">
        <f t="shared" si="3"/>
        <v>0</v>
      </c>
      <c r="U246">
        <v>245</v>
      </c>
    </row>
    <row r="247" spans="1:21" ht="12.75" customHeight="1">
      <c r="A247" s="3" t="s">
        <v>91</v>
      </c>
      <c r="B247" s="3" t="s">
        <v>92</v>
      </c>
      <c r="C247" s="2">
        <v>6</v>
      </c>
      <c r="D247" s="3" t="s">
        <v>21</v>
      </c>
      <c r="E247" s="2">
        <v>50</v>
      </c>
      <c r="F247" s="2">
        <v>3</v>
      </c>
      <c r="G247" s="2">
        <v>4</v>
      </c>
      <c r="H247" s="2" t="b">
        <v>1</v>
      </c>
      <c r="I247" s="2" t="b">
        <v>0</v>
      </c>
      <c r="J247" s="2" t="b">
        <v>1</v>
      </c>
      <c r="K247" s="2">
        <v>0</v>
      </c>
      <c r="L247" s="2">
        <v>2750</v>
      </c>
      <c r="M247" s="2">
        <v>496</v>
      </c>
      <c r="N247" s="2">
        <v>496</v>
      </c>
      <c r="O247" s="2">
        <v>17</v>
      </c>
      <c r="P247">
        <f>SUM(E244:E247)</f>
        <v>202</v>
      </c>
      <c r="Q247">
        <f>SUM(F244:F247)</f>
        <v>28</v>
      </c>
      <c r="R247">
        <f>SUM(G244:G247)</f>
        <v>10</v>
      </c>
      <c r="S247">
        <f>SUM(P247:R247)</f>
        <v>240</v>
      </c>
      <c r="T247">
        <f t="shared" si="3"/>
        <v>57</v>
      </c>
      <c r="U247">
        <v>246</v>
      </c>
    </row>
    <row r="248" spans="1:21" ht="12.75" customHeight="1">
      <c r="A248" s="3"/>
      <c r="B248" s="3"/>
      <c r="C248" s="2"/>
      <c r="D248" s="3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T248">
        <f t="shared" si="3"/>
        <v>0</v>
      </c>
      <c r="U248">
        <v>247</v>
      </c>
    </row>
    <row r="249" spans="1:21" ht="12.75" customHeight="1">
      <c r="A249" s="3" t="s">
        <v>46</v>
      </c>
      <c r="B249" s="3" t="s">
        <v>47</v>
      </c>
      <c r="C249" s="2">
        <v>3</v>
      </c>
      <c r="D249" s="3" t="s">
        <v>21</v>
      </c>
      <c r="E249" s="2">
        <v>10</v>
      </c>
      <c r="F249" s="2">
        <v>2</v>
      </c>
      <c r="G249" s="2">
        <v>1</v>
      </c>
      <c r="H249" s="2" t="b">
        <v>1</v>
      </c>
      <c r="I249" s="2" t="b">
        <v>0</v>
      </c>
      <c r="J249" s="2" t="b">
        <v>0</v>
      </c>
      <c r="K249" s="2">
        <v>0</v>
      </c>
      <c r="L249" s="2">
        <v>925</v>
      </c>
      <c r="M249" s="2">
        <v>369</v>
      </c>
      <c r="N249" s="2">
        <v>369</v>
      </c>
      <c r="O249" s="2">
        <v>8</v>
      </c>
      <c r="T249">
        <f t="shared" si="3"/>
        <v>13</v>
      </c>
      <c r="U249">
        <v>248</v>
      </c>
    </row>
    <row r="250" spans="1:21" ht="12.75" customHeight="1">
      <c r="A250" s="3" t="s">
        <v>46</v>
      </c>
      <c r="B250" s="3" t="s">
        <v>47</v>
      </c>
      <c r="C250" s="2">
        <v>3</v>
      </c>
      <c r="D250" s="3" t="s">
        <v>21</v>
      </c>
      <c r="E250" s="2">
        <v>0</v>
      </c>
      <c r="F250" s="2">
        <v>1</v>
      </c>
      <c r="G250" s="2">
        <v>0</v>
      </c>
      <c r="H250" s="2" t="b">
        <v>0</v>
      </c>
      <c r="I250" s="2" t="b">
        <v>0</v>
      </c>
      <c r="J250" s="2" t="b">
        <v>0</v>
      </c>
      <c r="K250" s="2">
        <v>0</v>
      </c>
      <c r="L250" s="2">
        <v>50</v>
      </c>
      <c r="M250" s="2">
        <v>736</v>
      </c>
      <c r="N250" s="2">
        <v>736</v>
      </c>
      <c r="O250" s="2">
        <v>13</v>
      </c>
      <c r="T250">
        <f t="shared" si="3"/>
        <v>1</v>
      </c>
      <c r="U250">
        <v>249</v>
      </c>
    </row>
    <row r="251" spans="1:21" ht="12.75" customHeight="1">
      <c r="A251" s="3" t="s">
        <v>46</v>
      </c>
      <c r="B251" s="3" t="s">
        <v>47</v>
      </c>
      <c r="C251" s="2">
        <v>1</v>
      </c>
      <c r="D251" s="3" t="s">
        <v>21</v>
      </c>
      <c r="E251" s="2">
        <v>0</v>
      </c>
      <c r="F251" s="2">
        <v>0</v>
      </c>
      <c r="G251" s="2">
        <v>0</v>
      </c>
      <c r="H251" s="2" t="b">
        <v>0</v>
      </c>
      <c r="I251" s="2" t="b">
        <v>1</v>
      </c>
      <c r="J251" s="2" t="b">
        <v>0</v>
      </c>
      <c r="K251" s="2">
        <v>0</v>
      </c>
      <c r="L251" s="2">
        <v>400</v>
      </c>
      <c r="M251" s="2">
        <v>133</v>
      </c>
      <c r="N251" s="2">
        <v>133</v>
      </c>
      <c r="O251" s="2">
        <v>15</v>
      </c>
      <c r="T251">
        <f t="shared" si="3"/>
        <v>0</v>
      </c>
      <c r="U251">
        <v>250</v>
      </c>
    </row>
    <row r="252" spans="1:21" ht="12.75" customHeight="1">
      <c r="A252" s="3" t="s">
        <v>46</v>
      </c>
      <c r="B252" s="3" t="s">
        <v>47</v>
      </c>
      <c r="C252" s="2">
        <v>3</v>
      </c>
      <c r="D252" s="3" t="s">
        <v>21</v>
      </c>
      <c r="E252" s="2">
        <v>3</v>
      </c>
      <c r="F252" s="2">
        <v>0</v>
      </c>
      <c r="G252" s="2">
        <v>1</v>
      </c>
      <c r="H252" s="2" t="b">
        <v>0</v>
      </c>
      <c r="I252" s="2" t="b">
        <v>0</v>
      </c>
      <c r="J252" s="2" t="b">
        <v>0</v>
      </c>
      <c r="K252" s="2">
        <v>0</v>
      </c>
      <c r="L252" s="2">
        <v>55</v>
      </c>
      <c r="M252" s="2">
        <v>487</v>
      </c>
      <c r="N252" s="2">
        <v>487</v>
      </c>
      <c r="O252" s="2">
        <v>16</v>
      </c>
      <c r="T252">
        <f t="shared" si="3"/>
        <v>4</v>
      </c>
      <c r="U252">
        <v>251</v>
      </c>
    </row>
    <row r="253" spans="1:21" ht="12.75" customHeight="1">
      <c r="A253" s="3" t="s">
        <v>46</v>
      </c>
      <c r="B253" s="3" t="s">
        <v>47</v>
      </c>
      <c r="C253" s="2">
        <v>3</v>
      </c>
      <c r="D253" s="3" t="s">
        <v>21</v>
      </c>
      <c r="E253" s="2">
        <v>0</v>
      </c>
      <c r="F253" s="2">
        <v>1</v>
      </c>
      <c r="G253" s="2">
        <v>0</v>
      </c>
      <c r="H253" s="2" t="b">
        <v>0</v>
      </c>
      <c r="I253" s="2" t="b">
        <v>0</v>
      </c>
      <c r="J253" s="2" t="b">
        <v>0</v>
      </c>
      <c r="K253" s="2">
        <v>0</v>
      </c>
      <c r="L253" s="2">
        <v>50</v>
      </c>
      <c r="M253" s="2">
        <v>1020</v>
      </c>
      <c r="N253" s="2">
        <v>1020</v>
      </c>
      <c r="O253" s="2">
        <v>18</v>
      </c>
      <c r="T253">
        <f t="shared" si="3"/>
        <v>1</v>
      </c>
      <c r="U253">
        <v>252</v>
      </c>
    </row>
    <row r="254" spans="1:21" ht="12.75" customHeight="1">
      <c r="A254" s="3" t="s">
        <v>46</v>
      </c>
      <c r="B254" s="3" t="s">
        <v>47</v>
      </c>
      <c r="C254" s="2">
        <v>3</v>
      </c>
      <c r="D254" s="3" t="s">
        <v>21</v>
      </c>
      <c r="E254" s="2">
        <v>0</v>
      </c>
      <c r="F254" s="2">
        <v>0</v>
      </c>
      <c r="G254" s="2">
        <v>0</v>
      </c>
      <c r="H254" s="2" t="b">
        <v>0</v>
      </c>
      <c r="I254" s="2" t="b">
        <v>0</v>
      </c>
      <c r="J254" s="2" t="b">
        <v>0</v>
      </c>
      <c r="K254" s="2">
        <v>0</v>
      </c>
      <c r="L254" s="2">
        <v>0</v>
      </c>
      <c r="M254" s="2">
        <v>1332</v>
      </c>
      <c r="N254" s="2">
        <v>1332</v>
      </c>
      <c r="O254" s="2">
        <v>19</v>
      </c>
      <c r="T254">
        <f t="shared" si="3"/>
        <v>0</v>
      </c>
      <c r="U254">
        <v>253</v>
      </c>
    </row>
    <row r="255" spans="1:21" ht="12.75" customHeight="1">
      <c r="A255" s="3" t="s">
        <v>46</v>
      </c>
      <c r="B255" s="3" t="s">
        <v>47</v>
      </c>
      <c r="C255" s="2">
        <v>3</v>
      </c>
      <c r="D255" s="3" t="s">
        <v>21</v>
      </c>
      <c r="E255" s="2">
        <v>3</v>
      </c>
      <c r="F255" s="2">
        <v>2</v>
      </c>
      <c r="G255" s="2">
        <v>0</v>
      </c>
      <c r="H255" s="2" t="b">
        <v>0</v>
      </c>
      <c r="I255" s="2" t="b">
        <v>0</v>
      </c>
      <c r="J255" s="2" t="b">
        <v>0</v>
      </c>
      <c r="K255" s="2">
        <v>0</v>
      </c>
      <c r="L255" s="2">
        <v>130</v>
      </c>
      <c r="M255" s="2">
        <v>1411</v>
      </c>
      <c r="N255" s="2">
        <v>1411</v>
      </c>
      <c r="O255" s="2">
        <v>22</v>
      </c>
      <c r="P255">
        <f>SUM(E249:E255)</f>
        <v>16</v>
      </c>
      <c r="Q255">
        <f>SUM(F249:F255)</f>
        <v>6</v>
      </c>
      <c r="R255">
        <f>SUM(G249:G255)</f>
        <v>2</v>
      </c>
      <c r="S255">
        <f>SUM(P255:R255)</f>
        <v>24</v>
      </c>
      <c r="T255">
        <f t="shared" si="3"/>
        <v>5</v>
      </c>
      <c r="U255">
        <v>254</v>
      </c>
    </row>
    <row r="256" spans="1:21" ht="12.75" customHeight="1">
      <c r="A256" s="3"/>
      <c r="B256" s="3"/>
      <c r="C256" s="2"/>
      <c r="D256" s="3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T256">
        <f t="shared" si="3"/>
        <v>0</v>
      </c>
      <c r="U256">
        <v>255</v>
      </c>
    </row>
    <row r="257" spans="1:21" ht="12.75" customHeight="1">
      <c r="A257" s="3" t="s">
        <v>83</v>
      </c>
      <c r="B257" s="3" t="s">
        <v>77</v>
      </c>
      <c r="C257" s="2">
        <v>5</v>
      </c>
      <c r="D257" s="3" t="s">
        <v>21</v>
      </c>
      <c r="E257" s="2">
        <v>30</v>
      </c>
      <c r="F257" s="2">
        <v>10</v>
      </c>
      <c r="G257" s="2">
        <v>9</v>
      </c>
      <c r="H257" s="2" t="b">
        <v>0</v>
      </c>
      <c r="I257" s="2" t="b">
        <v>0</v>
      </c>
      <c r="J257" s="2" t="b">
        <v>0</v>
      </c>
      <c r="K257" s="2">
        <v>0</v>
      </c>
      <c r="L257" s="2">
        <v>1025</v>
      </c>
      <c r="M257" s="2">
        <v>1233</v>
      </c>
      <c r="N257" s="2">
        <v>1233</v>
      </c>
      <c r="O257" s="2">
        <v>9</v>
      </c>
      <c r="T257">
        <f t="shared" si="3"/>
        <v>49</v>
      </c>
      <c r="U257">
        <v>256</v>
      </c>
    </row>
    <row r="258" spans="1:21" ht="12.75" customHeight="1">
      <c r="A258" s="3" t="s">
        <v>83</v>
      </c>
      <c r="B258" s="3" t="s">
        <v>77</v>
      </c>
      <c r="C258" s="2">
        <v>5</v>
      </c>
      <c r="D258" s="3" t="s">
        <v>21</v>
      </c>
      <c r="E258" s="2">
        <v>11</v>
      </c>
      <c r="F258" s="2">
        <v>9</v>
      </c>
      <c r="G258" s="2">
        <v>1</v>
      </c>
      <c r="H258" s="2" t="b">
        <v>0</v>
      </c>
      <c r="I258" s="2" t="b">
        <v>0</v>
      </c>
      <c r="J258" s="2" t="b">
        <v>0</v>
      </c>
      <c r="K258" s="2">
        <v>0</v>
      </c>
      <c r="L258" s="2">
        <v>585</v>
      </c>
      <c r="M258" s="2">
        <v>714</v>
      </c>
      <c r="N258" s="2">
        <v>714</v>
      </c>
      <c r="O258" s="2">
        <v>10</v>
      </c>
      <c r="T258">
        <f aca="true" t="shared" si="4" ref="T258:T321">SUM(E258:G258)</f>
        <v>21</v>
      </c>
      <c r="U258">
        <v>257</v>
      </c>
    </row>
    <row r="259" spans="1:21" ht="12.75" customHeight="1">
      <c r="A259" s="3" t="s">
        <v>83</v>
      </c>
      <c r="B259" s="3" t="s">
        <v>77</v>
      </c>
      <c r="C259" s="2">
        <v>5</v>
      </c>
      <c r="D259" s="3" t="s">
        <v>21</v>
      </c>
      <c r="E259" s="2">
        <v>34</v>
      </c>
      <c r="F259" s="2">
        <v>7</v>
      </c>
      <c r="G259" s="2">
        <v>6</v>
      </c>
      <c r="H259" s="2" t="b">
        <v>0</v>
      </c>
      <c r="I259" s="2" t="b">
        <v>0</v>
      </c>
      <c r="J259" s="2" t="b">
        <v>0</v>
      </c>
      <c r="K259" s="2">
        <v>0</v>
      </c>
      <c r="L259" s="2">
        <v>840</v>
      </c>
      <c r="M259" s="2">
        <v>824</v>
      </c>
      <c r="N259" s="2">
        <v>824</v>
      </c>
      <c r="O259" s="2">
        <v>12</v>
      </c>
      <c r="T259">
        <f t="shared" si="4"/>
        <v>47</v>
      </c>
      <c r="U259">
        <v>258</v>
      </c>
    </row>
    <row r="260" spans="1:21" ht="12.75" customHeight="1">
      <c r="A260" s="3" t="s">
        <v>83</v>
      </c>
      <c r="B260" s="3" t="s">
        <v>77</v>
      </c>
      <c r="C260" s="2">
        <v>5</v>
      </c>
      <c r="D260" s="3" t="s">
        <v>21</v>
      </c>
      <c r="E260" s="2">
        <v>0</v>
      </c>
      <c r="F260" s="2">
        <v>0</v>
      </c>
      <c r="G260" s="2">
        <v>0</v>
      </c>
      <c r="H260" s="2" t="b">
        <v>0</v>
      </c>
      <c r="I260" s="2" t="b">
        <v>0</v>
      </c>
      <c r="J260" s="2" t="b">
        <v>0</v>
      </c>
      <c r="K260" s="2">
        <v>0</v>
      </c>
      <c r="L260" s="2">
        <v>0</v>
      </c>
      <c r="M260" s="2">
        <v>649</v>
      </c>
      <c r="N260" s="2">
        <v>649</v>
      </c>
      <c r="O260" s="2">
        <v>14</v>
      </c>
      <c r="T260">
        <f t="shared" si="4"/>
        <v>0</v>
      </c>
      <c r="U260">
        <v>259</v>
      </c>
    </row>
    <row r="261" spans="1:21" ht="12.75" customHeight="1">
      <c r="A261" s="3" t="s">
        <v>83</v>
      </c>
      <c r="B261" s="3" t="s">
        <v>77</v>
      </c>
      <c r="C261" s="2">
        <v>5</v>
      </c>
      <c r="D261" s="3" t="s">
        <v>21</v>
      </c>
      <c r="E261" s="2">
        <v>12</v>
      </c>
      <c r="F261" s="2">
        <v>4</v>
      </c>
      <c r="G261" s="2">
        <v>1</v>
      </c>
      <c r="H261" s="2" t="b">
        <v>0</v>
      </c>
      <c r="I261" s="2" t="b">
        <v>0</v>
      </c>
      <c r="J261" s="2" t="b">
        <v>0</v>
      </c>
      <c r="K261" s="2">
        <v>700</v>
      </c>
      <c r="L261" s="2">
        <v>345</v>
      </c>
      <c r="M261" s="2">
        <v>894</v>
      </c>
      <c r="N261" s="2">
        <v>894</v>
      </c>
      <c r="O261" s="2">
        <v>17</v>
      </c>
      <c r="T261">
        <f t="shared" si="4"/>
        <v>17</v>
      </c>
      <c r="U261">
        <v>260</v>
      </c>
    </row>
    <row r="262" spans="1:21" ht="12.75" customHeight="1">
      <c r="A262" s="3" t="s">
        <v>83</v>
      </c>
      <c r="B262" s="3" t="s">
        <v>77</v>
      </c>
      <c r="C262" s="2">
        <v>5</v>
      </c>
      <c r="D262" s="3" t="s">
        <v>21</v>
      </c>
      <c r="E262" s="2">
        <v>0</v>
      </c>
      <c r="F262" s="2">
        <v>0</v>
      </c>
      <c r="G262" s="2">
        <v>0</v>
      </c>
      <c r="H262" s="2" t="b">
        <v>0</v>
      </c>
      <c r="I262" s="2" t="b">
        <v>0</v>
      </c>
      <c r="J262" s="2" t="b">
        <v>0</v>
      </c>
      <c r="K262" s="2">
        <v>0</v>
      </c>
      <c r="L262" s="2">
        <v>0</v>
      </c>
      <c r="M262" s="2">
        <v>802</v>
      </c>
      <c r="N262" s="2">
        <v>802</v>
      </c>
      <c r="O262" s="2">
        <v>20</v>
      </c>
      <c r="T262">
        <f t="shared" si="4"/>
        <v>0</v>
      </c>
      <c r="U262">
        <v>261</v>
      </c>
    </row>
    <row r="263" spans="1:21" ht="12.75" customHeight="1">
      <c r="A263" s="3" t="s">
        <v>83</v>
      </c>
      <c r="B263" s="3" t="s">
        <v>77</v>
      </c>
      <c r="C263" s="2">
        <v>5</v>
      </c>
      <c r="D263" s="3" t="s">
        <v>108</v>
      </c>
      <c r="E263" s="2">
        <v>37</v>
      </c>
      <c r="F263" s="2">
        <v>17</v>
      </c>
      <c r="G263" s="2">
        <v>7</v>
      </c>
      <c r="H263" s="2" t="b">
        <v>0</v>
      </c>
      <c r="I263" s="2" t="b">
        <v>0</v>
      </c>
      <c r="J263" s="2" t="b">
        <v>0</v>
      </c>
      <c r="K263" s="2">
        <v>0</v>
      </c>
      <c r="L263" s="2">
        <v>1395</v>
      </c>
      <c r="M263" s="2">
        <v>545</v>
      </c>
      <c r="N263" s="2">
        <v>0</v>
      </c>
      <c r="O263" s="2">
        <v>25</v>
      </c>
      <c r="T263">
        <f t="shared" si="4"/>
        <v>61</v>
      </c>
      <c r="U263">
        <v>262</v>
      </c>
    </row>
    <row r="264" spans="1:21" ht="12.75" customHeight="1">
      <c r="A264" s="3" t="s">
        <v>83</v>
      </c>
      <c r="B264" s="3" t="s">
        <v>77</v>
      </c>
      <c r="C264" s="2">
        <v>5</v>
      </c>
      <c r="D264" s="3" t="s">
        <v>21</v>
      </c>
      <c r="E264" s="2">
        <v>18</v>
      </c>
      <c r="F264" s="2">
        <v>11</v>
      </c>
      <c r="G264" s="2">
        <v>3</v>
      </c>
      <c r="H264" s="2" t="b">
        <v>0</v>
      </c>
      <c r="I264" s="2" t="b">
        <v>0</v>
      </c>
      <c r="J264" s="2" t="b">
        <v>0</v>
      </c>
      <c r="K264" s="2">
        <v>0</v>
      </c>
      <c r="L264" s="2">
        <v>805</v>
      </c>
      <c r="M264" s="2">
        <v>1642</v>
      </c>
      <c r="N264" s="2">
        <v>1642</v>
      </c>
      <c r="O264" s="2">
        <v>21</v>
      </c>
      <c r="P264">
        <f>SUM(E257:E264)</f>
        <v>142</v>
      </c>
      <c r="Q264">
        <f>SUM(F257:F264)</f>
        <v>58</v>
      </c>
      <c r="R264">
        <f>SUM(G257:G264)</f>
        <v>27</v>
      </c>
      <c r="S264">
        <f>SUM(P264:R264)</f>
        <v>227</v>
      </c>
      <c r="T264">
        <f t="shared" si="4"/>
        <v>32</v>
      </c>
      <c r="U264">
        <v>263</v>
      </c>
    </row>
    <row r="265" spans="1:21" ht="12.75" customHeight="1">
      <c r="A265" s="3"/>
      <c r="B265" s="3"/>
      <c r="C265" s="2"/>
      <c r="D265" s="3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T265">
        <f t="shared" si="4"/>
        <v>0</v>
      </c>
      <c r="U265">
        <v>264</v>
      </c>
    </row>
    <row r="266" spans="1:21" ht="12.75" customHeight="1">
      <c r="A266" s="3" t="s">
        <v>36</v>
      </c>
      <c r="B266" s="3" t="s">
        <v>37</v>
      </c>
      <c r="C266" s="2">
        <v>5</v>
      </c>
      <c r="D266" s="3" t="s">
        <v>24</v>
      </c>
      <c r="E266" s="2">
        <v>32</v>
      </c>
      <c r="F266" s="2">
        <v>11</v>
      </c>
      <c r="G266" s="2">
        <v>5</v>
      </c>
      <c r="H266" s="2" t="b">
        <v>0</v>
      </c>
      <c r="I266" s="2" t="b">
        <v>0</v>
      </c>
      <c r="J266" s="2" t="b">
        <v>0</v>
      </c>
      <c r="K266" s="2">
        <v>0</v>
      </c>
      <c r="L266" s="2">
        <v>995</v>
      </c>
      <c r="M266" s="2">
        <v>2100</v>
      </c>
      <c r="N266" s="2">
        <v>2100</v>
      </c>
      <c r="O266" s="2">
        <v>8</v>
      </c>
      <c r="T266">
        <f t="shared" si="4"/>
        <v>48</v>
      </c>
      <c r="U266">
        <v>265</v>
      </c>
    </row>
    <row r="267" spans="1:21" ht="12.75" customHeight="1">
      <c r="A267" s="3" t="s">
        <v>36</v>
      </c>
      <c r="B267" s="3" t="s">
        <v>37</v>
      </c>
      <c r="C267" s="2">
        <v>5</v>
      </c>
      <c r="D267" s="3" t="s">
        <v>24</v>
      </c>
      <c r="E267" s="2">
        <v>15</v>
      </c>
      <c r="F267" s="2">
        <v>4</v>
      </c>
      <c r="G267" s="2">
        <v>1</v>
      </c>
      <c r="H267" s="2" t="b">
        <v>0</v>
      </c>
      <c r="I267" s="2" t="b">
        <v>0</v>
      </c>
      <c r="J267" s="2" t="b">
        <v>0</v>
      </c>
      <c r="K267" s="2">
        <v>0</v>
      </c>
      <c r="L267" s="2">
        <v>375</v>
      </c>
      <c r="M267" s="2">
        <v>1525</v>
      </c>
      <c r="N267" s="2">
        <v>1525</v>
      </c>
      <c r="O267" s="2">
        <v>10</v>
      </c>
      <c r="T267">
        <f t="shared" si="4"/>
        <v>20</v>
      </c>
      <c r="U267">
        <v>266</v>
      </c>
    </row>
    <row r="268" spans="1:21" ht="12.75" customHeight="1">
      <c r="A268" s="3" t="s">
        <v>36</v>
      </c>
      <c r="B268" s="3" t="s">
        <v>37</v>
      </c>
      <c r="C268" s="2">
        <v>5</v>
      </c>
      <c r="D268" s="3" t="s">
        <v>24</v>
      </c>
      <c r="E268" s="2">
        <v>20</v>
      </c>
      <c r="F268" s="2">
        <v>5</v>
      </c>
      <c r="G268" s="2">
        <v>1</v>
      </c>
      <c r="H268" s="2" t="b">
        <v>0</v>
      </c>
      <c r="I268" s="2" t="b">
        <v>0</v>
      </c>
      <c r="J268" s="2" t="b">
        <v>0</v>
      </c>
      <c r="K268" s="2">
        <v>0</v>
      </c>
      <c r="L268" s="2">
        <v>475</v>
      </c>
      <c r="M268" s="2">
        <v>1642</v>
      </c>
      <c r="N268" s="2">
        <v>1642</v>
      </c>
      <c r="O268" s="2">
        <v>12</v>
      </c>
      <c r="T268">
        <f t="shared" si="4"/>
        <v>26</v>
      </c>
      <c r="U268">
        <v>267</v>
      </c>
    </row>
    <row r="269" spans="1:21" ht="12.75" customHeight="1">
      <c r="A269" s="3" t="s">
        <v>36</v>
      </c>
      <c r="B269" s="3" t="s">
        <v>37</v>
      </c>
      <c r="C269" s="2">
        <v>5</v>
      </c>
      <c r="D269" s="3" t="s">
        <v>24</v>
      </c>
      <c r="E269" s="2">
        <v>0</v>
      </c>
      <c r="F269" s="2">
        <v>2</v>
      </c>
      <c r="G269" s="2">
        <v>1</v>
      </c>
      <c r="H269" s="2" t="b">
        <v>0</v>
      </c>
      <c r="I269" s="2" t="b">
        <v>0</v>
      </c>
      <c r="J269" s="2" t="b">
        <v>0</v>
      </c>
      <c r="K269" s="2">
        <v>0</v>
      </c>
      <c r="L269" s="2">
        <v>125</v>
      </c>
      <c r="M269" s="2">
        <v>511</v>
      </c>
      <c r="N269" s="2">
        <v>511</v>
      </c>
      <c r="O269" s="2">
        <v>16</v>
      </c>
      <c r="T269">
        <f t="shared" si="4"/>
        <v>3</v>
      </c>
      <c r="U269">
        <v>268</v>
      </c>
    </row>
    <row r="270" spans="1:21" ht="12.75" customHeight="1">
      <c r="A270" s="3" t="s">
        <v>36</v>
      </c>
      <c r="B270" s="3" t="s">
        <v>37</v>
      </c>
      <c r="C270" s="2">
        <v>5</v>
      </c>
      <c r="D270" s="3" t="s">
        <v>24</v>
      </c>
      <c r="E270" s="2">
        <v>18</v>
      </c>
      <c r="F270" s="2">
        <v>6</v>
      </c>
      <c r="G270" s="2">
        <v>4</v>
      </c>
      <c r="H270" s="2" t="b">
        <v>0</v>
      </c>
      <c r="I270" s="2" t="b">
        <v>0</v>
      </c>
      <c r="J270" s="2" t="b">
        <v>0</v>
      </c>
      <c r="K270" s="2">
        <v>0</v>
      </c>
      <c r="L270" s="2">
        <v>580</v>
      </c>
      <c r="M270" s="2">
        <v>1888</v>
      </c>
      <c r="N270" s="2">
        <v>1888</v>
      </c>
      <c r="O270" s="2">
        <v>17</v>
      </c>
      <c r="T270">
        <f t="shared" si="4"/>
        <v>28</v>
      </c>
      <c r="U270">
        <v>269</v>
      </c>
    </row>
    <row r="271" spans="1:21" ht="12.75" customHeight="1">
      <c r="A271" s="3" t="s">
        <v>36</v>
      </c>
      <c r="B271" s="3" t="s">
        <v>37</v>
      </c>
      <c r="C271" s="2">
        <v>5</v>
      </c>
      <c r="D271" s="3" t="s">
        <v>24</v>
      </c>
      <c r="E271" s="2">
        <v>0</v>
      </c>
      <c r="F271" s="2">
        <v>0</v>
      </c>
      <c r="G271" s="2">
        <v>0</v>
      </c>
      <c r="H271" s="2" t="b">
        <v>0</v>
      </c>
      <c r="I271" s="2" t="b">
        <v>1</v>
      </c>
      <c r="J271" s="2" t="b">
        <v>0</v>
      </c>
      <c r="K271" s="2">
        <v>0</v>
      </c>
      <c r="L271" s="2">
        <v>900</v>
      </c>
      <c r="M271" s="2">
        <v>1428</v>
      </c>
      <c r="N271" s="2">
        <v>1428</v>
      </c>
      <c r="O271" s="2">
        <v>20</v>
      </c>
      <c r="T271">
        <f t="shared" si="4"/>
        <v>0</v>
      </c>
      <c r="U271">
        <v>270</v>
      </c>
    </row>
    <row r="272" spans="1:21" ht="12.75" customHeight="1">
      <c r="A272" s="3" t="s">
        <v>36</v>
      </c>
      <c r="B272" s="3" t="s">
        <v>37</v>
      </c>
      <c r="C272" s="2">
        <v>5</v>
      </c>
      <c r="D272" s="3" t="s">
        <v>119</v>
      </c>
      <c r="E272" s="2">
        <v>21</v>
      </c>
      <c r="F272" s="2">
        <v>15</v>
      </c>
      <c r="G272" s="2">
        <v>2</v>
      </c>
      <c r="H272" s="2" t="b">
        <v>0</v>
      </c>
      <c r="I272" s="2" t="b">
        <v>0</v>
      </c>
      <c r="J272" s="2" t="b">
        <v>0</v>
      </c>
      <c r="K272" s="2">
        <v>0</v>
      </c>
      <c r="L272" s="2">
        <v>1010</v>
      </c>
      <c r="M272" s="2">
        <v>115</v>
      </c>
      <c r="N272" s="2">
        <v>0</v>
      </c>
      <c r="O272" s="2">
        <v>30</v>
      </c>
      <c r="T272">
        <f t="shared" si="4"/>
        <v>38</v>
      </c>
      <c r="U272">
        <v>271</v>
      </c>
    </row>
    <row r="273" spans="1:21" ht="12.75" customHeight="1">
      <c r="A273" s="3" t="s">
        <v>36</v>
      </c>
      <c r="B273" s="3" t="s">
        <v>37</v>
      </c>
      <c r="C273" s="2">
        <v>5</v>
      </c>
      <c r="D273" s="3" t="s">
        <v>24</v>
      </c>
      <c r="E273" s="2">
        <v>37</v>
      </c>
      <c r="F273" s="2">
        <v>8</v>
      </c>
      <c r="G273" s="2">
        <v>4</v>
      </c>
      <c r="H273" s="2" t="b">
        <v>0</v>
      </c>
      <c r="I273" s="2" t="b">
        <v>0</v>
      </c>
      <c r="J273" s="2" t="b">
        <v>0</v>
      </c>
      <c r="K273" s="2">
        <v>0</v>
      </c>
      <c r="L273" s="2">
        <v>870</v>
      </c>
      <c r="M273" s="2">
        <v>1678</v>
      </c>
      <c r="N273" s="2">
        <v>1678</v>
      </c>
      <c r="O273" s="2">
        <v>22</v>
      </c>
      <c r="P273">
        <f>SUM(E266:E273)</f>
        <v>143</v>
      </c>
      <c r="Q273">
        <f>SUM(F266:F273)</f>
        <v>51</v>
      </c>
      <c r="R273">
        <f>SUM(G266:G273)</f>
        <v>18</v>
      </c>
      <c r="S273">
        <f>SUM(P273:R273)</f>
        <v>212</v>
      </c>
      <c r="T273">
        <f t="shared" si="4"/>
        <v>49</v>
      </c>
      <c r="U273">
        <v>272</v>
      </c>
    </row>
    <row r="274" spans="1:21" ht="12.75" customHeight="1">
      <c r="A274" s="3"/>
      <c r="B274" s="3"/>
      <c r="C274" s="2"/>
      <c r="D274" s="3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T274">
        <f t="shared" si="4"/>
        <v>0</v>
      </c>
      <c r="U274">
        <v>273</v>
      </c>
    </row>
    <row r="275" spans="1:21" ht="12.75" customHeight="1">
      <c r="A275" s="3" t="s">
        <v>76</v>
      </c>
      <c r="B275" s="3" t="s">
        <v>77</v>
      </c>
      <c r="C275" s="2">
        <v>5</v>
      </c>
      <c r="D275" s="3" t="s">
        <v>21</v>
      </c>
      <c r="E275" s="2">
        <v>33</v>
      </c>
      <c r="F275" s="2">
        <v>0</v>
      </c>
      <c r="G275" s="2">
        <v>2</v>
      </c>
      <c r="H275" s="2" t="b">
        <v>0</v>
      </c>
      <c r="I275" s="2" t="b">
        <v>0</v>
      </c>
      <c r="J275" s="2" t="b">
        <v>0</v>
      </c>
      <c r="K275" s="2">
        <v>0</v>
      </c>
      <c r="L275" s="2">
        <v>380</v>
      </c>
      <c r="M275" s="2">
        <v>1233</v>
      </c>
      <c r="N275" s="2">
        <v>1233</v>
      </c>
      <c r="O275" s="2">
        <v>9</v>
      </c>
      <c r="T275">
        <f t="shared" si="4"/>
        <v>35</v>
      </c>
      <c r="U275">
        <v>274</v>
      </c>
    </row>
    <row r="276" spans="1:21" ht="12.75" customHeight="1">
      <c r="A276" s="3" t="s">
        <v>76</v>
      </c>
      <c r="B276" s="3" t="s">
        <v>77</v>
      </c>
      <c r="C276" s="2">
        <v>5</v>
      </c>
      <c r="D276" s="3" t="s">
        <v>21</v>
      </c>
      <c r="E276" s="2">
        <v>79</v>
      </c>
      <c r="F276" s="2">
        <v>23</v>
      </c>
      <c r="G276" s="2">
        <v>2</v>
      </c>
      <c r="H276" s="2" t="b">
        <v>0</v>
      </c>
      <c r="I276" s="2" t="b">
        <v>0</v>
      </c>
      <c r="J276" s="2" t="b">
        <v>0</v>
      </c>
      <c r="K276" s="2">
        <v>0</v>
      </c>
      <c r="L276" s="2">
        <v>1990</v>
      </c>
      <c r="M276" s="2">
        <v>714</v>
      </c>
      <c r="N276" s="2">
        <v>714</v>
      </c>
      <c r="O276" s="2">
        <v>10</v>
      </c>
      <c r="T276">
        <f t="shared" si="4"/>
        <v>104</v>
      </c>
      <c r="U276">
        <v>275</v>
      </c>
    </row>
    <row r="277" spans="1:21" ht="12.75" customHeight="1">
      <c r="A277" s="3" t="s">
        <v>76</v>
      </c>
      <c r="B277" s="3" t="s">
        <v>77</v>
      </c>
      <c r="C277" s="2">
        <v>5</v>
      </c>
      <c r="D277" s="3" t="s">
        <v>21</v>
      </c>
      <c r="E277" s="2">
        <v>10</v>
      </c>
      <c r="F277" s="2">
        <v>3</v>
      </c>
      <c r="G277" s="2">
        <v>8</v>
      </c>
      <c r="H277" s="2" t="b">
        <v>0</v>
      </c>
      <c r="I277" s="2" t="b">
        <v>0</v>
      </c>
      <c r="J277" s="2" t="b">
        <v>0</v>
      </c>
      <c r="K277" s="2">
        <v>0</v>
      </c>
      <c r="L277" s="2">
        <v>450</v>
      </c>
      <c r="M277" s="2">
        <v>946</v>
      </c>
      <c r="N277" s="2">
        <v>946</v>
      </c>
      <c r="O277" s="2">
        <v>13</v>
      </c>
      <c r="T277">
        <f t="shared" si="4"/>
        <v>21</v>
      </c>
      <c r="U277">
        <v>276</v>
      </c>
    </row>
    <row r="278" spans="1:21" ht="12.75" customHeight="1">
      <c r="A278" s="3" t="s">
        <v>76</v>
      </c>
      <c r="B278" s="3" t="s">
        <v>77</v>
      </c>
      <c r="C278" s="2">
        <v>5</v>
      </c>
      <c r="D278" s="3" t="s">
        <v>21</v>
      </c>
      <c r="E278" s="2">
        <v>0</v>
      </c>
      <c r="F278" s="2">
        <v>0</v>
      </c>
      <c r="G278" s="2">
        <v>0</v>
      </c>
      <c r="H278" s="2" t="b">
        <v>0</v>
      </c>
      <c r="I278" s="2" t="b">
        <v>0</v>
      </c>
      <c r="J278" s="2" t="b">
        <v>0</v>
      </c>
      <c r="K278" s="2">
        <v>0</v>
      </c>
      <c r="L278" s="2">
        <v>0</v>
      </c>
      <c r="M278" s="2">
        <v>300</v>
      </c>
      <c r="N278" s="2">
        <v>300</v>
      </c>
      <c r="O278" s="2">
        <v>15</v>
      </c>
      <c r="T278">
        <f t="shared" si="4"/>
        <v>0</v>
      </c>
      <c r="U278">
        <v>277</v>
      </c>
    </row>
    <row r="279" spans="1:21" ht="12.75" customHeight="1">
      <c r="A279" s="3" t="s">
        <v>76</v>
      </c>
      <c r="B279" s="3" t="s">
        <v>77</v>
      </c>
      <c r="C279" s="2">
        <v>5</v>
      </c>
      <c r="D279" s="3" t="s">
        <v>21</v>
      </c>
      <c r="E279" s="2">
        <v>84</v>
      </c>
      <c r="F279" s="2">
        <v>10</v>
      </c>
      <c r="G279" s="2">
        <v>4</v>
      </c>
      <c r="H279" s="2" t="b">
        <v>0</v>
      </c>
      <c r="I279" s="2" t="b">
        <v>0</v>
      </c>
      <c r="J279" s="2" t="b">
        <v>0</v>
      </c>
      <c r="K279" s="2">
        <v>0</v>
      </c>
      <c r="L279" s="2">
        <v>1440</v>
      </c>
      <c r="M279" s="2">
        <v>626</v>
      </c>
      <c r="N279" s="2">
        <v>626</v>
      </c>
      <c r="O279" s="2">
        <v>16</v>
      </c>
      <c r="T279">
        <f t="shared" si="4"/>
        <v>98</v>
      </c>
      <c r="U279">
        <v>278</v>
      </c>
    </row>
    <row r="280" spans="1:21" ht="12.75" customHeight="1">
      <c r="A280" s="3" t="s">
        <v>76</v>
      </c>
      <c r="B280" s="3" t="s">
        <v>77</v>
      </c>
      <c r="C280" s="2">
        <v>5</v>
      </c>
      <c r="D280" s="3" t="s">
        <v>21</v>
      </c>
      <c r="E280" s="2">
        <v>80</v>
      </c>
      <c r="F280" s="2">
        <v>24</v>
      </c>
      <c r="G280" s="2">
        <v>13</v>
      </c>
      <c r="H280" s="2" t="b">
        <v>0</v>
      </c>
      <c r="I280" s="2" t="b">
        <v>1</v>
      </c>
      <c r="J280" s="2" t="b">
        <v>0</v>
      </c>
      <c r="K280" s="2">
        <v>0</v>
      </c>
      <c r="L280" s="2">
        <v>3225</v>
      </c>
      <c r="M280" s="2">
        <v>1311</v>
      </c>
      <c r="N280" s="2">
        <v>1311</v>
      </c>
      <c r="O280" s="2">
        <v>18</v>
      </c>
      <c r="T280">
        <f t="shared" si="4"/>
        <v>117</v>
      </c>
      <c r="U280">
        <v>279</v>
      </c>
    </row>
    <row r="281" spans="1:21" ht="12.75" customHeight="1">
      <c r="A281" s="3" t="s">
        <v>76</v>
      </c>
      <c r="B281" s="3" t="s">
        <v>77</v>
      </c>
      <c r="C281" s="2">
        <v>5</v>
      </c>
      <c r="D281" s="3" t="s">
        <v>21</v>
      </c>
      <c r="E281" s="2">
        <v>0</v>
      </c>
      <c r="F281" s="2">
        <v>0</v>
      </c>
      <c r="G281" s="2">
        <v>0</v>
      </c>
      <c r="H281" s="2" t="b">
        <v>0</v>
      </c>
      <c r="I281" s="2" t="b">
        <v>0</v>
      </c>
      <c r="J281" s="2" t="b">
        <v>0</v>
      </c>
      <c r="K281" s="2">
        <v>0</v>
      </c>
      <c r="L281" s="2">
        <v>0</v>
      </c>
      <c r="M281" s="2">
        <v>1712</v>
      </c>
      <c r="N281" s="2">
        <v>1712</v>
      </c>
      <c r="O281" s="2">
        <v>19</v>
      </c>
      <c r="T281">
        <f t="shared" si="4"/>
        <v>0</v>
      </c>
      <c r="U281">
        <v>280</v>
      </c>
    </row>
    <row r="282" spans="1:21" ht="12.75" customHeight="1">
      <c r="A282" s="3" t="s">
        <v>76</v>
      </c>
      <c r="B282" s="3" t="s">
        <v>77</v>
      </c>
      <c r="C282" s="2">
        <v>5</v>
      </c>
      <c r="D282" s="3" t="s">
        <v>21</v>
      </c>
      <c r="E282" s="2">
        <v>106</v>
      </c>
      <c r="F282" s="2">
        <v>10</v>
      </c>
      <c r="G282" s="2">
        <v>3</v>
      </c>
      <c r="H282" s="2" t="b">
        <v>0</v>
      </c>
      <c r="I282" s="2" t="b">
        <v>1</v>
      </c>
      <c r="J282" s="2" t="b">
        <v>0</v>
      </c>
      <c r="K282" s="2">
        <v>0</v>
      </c>
      <c r="L282" s="2">
        <v>2535</v>
      </c>
      <c r="M282" s="2">
        <v>1814</v>
      </c>
      <c r="N282" s="2">
        <v>1814</v>
      </c>
      <c r="O282" s="2">
        <v>22</v>
      </c>
      <c r="P282">
        <f>SUM(E275:E282)</f>
        <v>392</v>
      </c>
      <c r="Q282">
        <f>SUM(F275:F282)</f>
        <v>70</v>
      </c>
      <c r="R282">
        <f>SUM(G275:G282)</f>
        <v>32</v>
      </c>
      <c r="S282">
        <f>SUM(P282:R282)</f>
        <v>494</v>
      </c>
      <c r="T282">
        <f t="shared" si="4"/>
        <v>119</v>
      </c>
      <c r="U282">
        <v>281</v>
      </c>
    </row>
    <row r="283" spans="1:21" ht="12.75" customHeight="1">
      <c r="A283" s="3"/>
      <c r="B283" s="3"/>
      <c r="C283" s="2"/>
      <c r="D283" s="3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T283">
        <f t="shared" si="4"/>
        <v>0</v>
      </c>
      <c r="U283">
        <v>282</v>
      </c>
    </row>
    <row r="284" spans="1:21" ht="12.75" customHeight="1">
      <c r="A284" s="3" t="s">
        <v>52</v>
      </c>
      <c r="B284" s="3" t="s">
        <v>53</v>
      </c>
      <c r="C284" s="2">
        <v>4</v>
      </c>
      <c r="D284" s="3" t="s">
        <v>21</v>
      </c>
      <c r="E284" s="2">
        <v>38</v>
      </c>
      <c r="F284" s="2">
        <v>8</v>
      </c>
      <c r="G284" s="2">
        <v>10</v>
      </c>
      <c r="H284" s="2" t="b">
        <v>0</v>
      </c>
      <c r="I284" s="2" t="b">
        <v>0</v>
      </c>
      <c r="J284" s="2" t="b">
        <v>0</v>
      </c>
      <c r="K284" s="2">
        <v>0</v>
      </c>
      <c r="L284" s="2">
        <v>1030</v>
      </c>
      <c r="M284" s="2">
        <v>843</v>
      </c>
      <c r="N284" s="2">
        <v>843</v>
      </c>
      <c r="O284" s="2">
        <v>8</v>
      </c>
      <c r="T284">
        <f t="shared" si="4"/>
        <v>56</v>
      </c>
      <c r="U284">
        <v>283</v>
      </c>
    </row>
    <row r="285" spans="1:21" ht="12.75" customHeight="1">
      <c r="A285" s="3" t="s">
        <v>52</v>
      </c>
      <c r="B285" s="3" t="s">
        <v>53</v>
      </c>
      <c r="C285" s="2">
        <v>4</v>
      </c>
      <c r="D285" s="3" t="s">
        <v>21</v>
      </c>
      <c r="E285" s="2">
        <v>43</v>
      </c>
      <c r="F285" s="2">
        <v>14</v>
      </c>
      <c r="G285" s="2">
        <v>16</v>
      </c>
      <c r="H285" s="2" t="b">
        <v>0</v>
      </c>
      <c r="I285" s="2" t="b">
        <v>0</v>
      </c>
      <c r="J285" s="2" t="b">
        <v>0</v>
      </c>
      <c r="K285" s="2">
        <v>0</v>
      </c>
      <c r="L285" s="2">
        <v>1530</v>
      </c>
      <c r="M285" s="2">
        <v>1304</v>
      </c>
      <c r="N285" s="2">
        <v>1304</v>
      </c>
      <c r="O285" s="2">
        <v>11</v>
      </c>
      <c r="T285">
        <f t="shared" si="4"/>
        <v>73</v>
      </c>
      <c r="U285">
        <v>284</v>
      </c>
    </row>
    <row r="286" spans="1:21" ht="12.75" customHeight="1">
      <c r="A286" s="3" t="s">
        <v>52</v>
      </c>
      <c r="B286" s="3" t="s">
        <v>53</v>
      </c>
      <c r="C286" s="2">
        <v>4</v>
      </c>
      <c r="D286" s="3" t="s">
        <v>21</v>
      </c>
      <c r="E286" s="2">
        <v>30</v>
      </c>
      <c r="F286" s="2">
        <v>7</v>
      </c>
      <c r="G286" s="2">
        <v>4</v>
      </c>
      <c r="H286" s="2" t="b">
        <v>0</v>
      </c>
      <c r="I286" s="2" t="b">
        <v>0</v>
      </c>
      <c r="J286" s="2" t="b">
        <v>0</v>
      </c>
      <c r="K286" s="2">
        <v>0</v>
      </c>
      <c r="L286" s="2">
        <v>750</v>
      </c>
      <c r="M286" s="2">
        <v>841</v>
      </c>
      <c r="N286" s="2">
        <v>841</v>
      </c>
      <c r="O286" s="2">
        <v>13</v>
      </c>
      <c r="T286">
        <f t="shared" si="4"/>
        <v>41</v>
      </c>
      <c r="U286">
        <v>285</v>
      </c>
    </row>
    <row r="287" spans="1:21" ht="12.75" customHeight="1">
      <c r="A287" s="3" t="s">
        <v>52</v>
      </c>
      <c r="B287" s="3" t="s">
        <v>53</v>
      </c>
      <c r="C287" s="2">
        <v>4</v>
      </c>
      <c r="D287" s="3" t="s">
        <v>21</v>
      </c>
      <c r="E287" s="2">
        <v>0</v>
      </c>
      <c r="F287" s="2">
        <v>0</v>
      </c>
      <c r="G287" s="2">
        <v>0</v>
      </c>
      <c r="H287" s="2" t="b">
        <v>0</v>
      </c>
      <c r="I287" s="2" t="b">
        <v>0</v>
      </c>
      <c r="J287" s="2" t="b">
        <v>0</v>
      </c>
      <c r="K287" s="2">
        <v>0</v>
      </c>
      <c r="L287" s="2">
        <v>0</v>
      </c>
      <c r="M287" s="2">
        <v>267</v>
      </c>
      <c r="N287" s="2">
        <v>267</v>
      </c>
      <c r="O287" s="2">
        <v>15</v>
      </c>
      <c r="T287">
        <f t="shared" si="4"/>
        <v>0</v>
      </c>
      <c r="U287">
        <v>286</v>
      </c>
    </row>
    <row r="288" spans="1:21" ht="12.75" customHeight="1">
      <c r="A288" s="3" t="s">
        <v>52</v>
      </c>
      <c r="B288" s="3" t="s">
        <v>53</v>
      </c>
      <c r="C288" s="2">
        <v>4</v>
      </c>
      <c r="D288" s="3" t="s">
        <v>21</v>
      </c>
      <c r="E288" s="2">
        <v>0</v>
      </c>
      <c r="F288" s="2">
        <v>0</v>
      </c>
      <c r="G288" s="2">
        <v>0</v>
      </c>
      <c r="H288" s="2" t="b">
        <v>0</v>
      </c>
      <c r="I288" s="2" t="b">
        <v>0</v>
      </c>
      <c r="J288" s="2" t="b">
        <v>0</v>
      </c>
      <c r="K288" s="2">
        <v>0</v>
      </c>
      <c r="L288" s="2">
        <v>0</v>
      </c>
      <c r="M288" s="2">
        <v>713</v>
      </c>
      <c r="N288" s="2">
        <v>713</v>
      </c>
      <c r="O288" s="2">
        <v>20</v>
      </c>
      <c r="T288">
        <f t="shared" si="4"/>
        <v>0</v>
      </c>
      <c r="U288">
        <v>287</v>
      </c>
    </row>
    <row r="289" spans="1:21" ht="12.75" customHeight="1">
      <c r="A289" s="3" t="s">
        <v>52</v>
      </c>
      <c r="B289" s="3" t="s">
        <v>102</v>
      </c>
      <c r="C289" s="2">
        <v>2</v>
      </c>
      <c r="D289" s="3" t="s">
        <v>21</v>
      </c>
      <c r="E289" s="2">
        <v>0</v>
      </c>
      <c r="F289" s="2">
        <v>0</v>
      </c>
      <c r="G289" s="2">
        <v>0</v>
      </c>
      <c r="H289" s="2" t="b">
        <v>0</v>
      </c>
      <c r="I289" s="2" t="b">
        <v>1</v>
      </c>
      <c r="J289" s="2" t="b">
        <v>0</v>
      </c>
      <c r="K289" s="2">
        <v>0</v>
      </c>
      <c r="L289" s="2">
        <v>600</v>
      </c>
      <c r="M289" s="2">
        <v>0</v>
      </c>
      <c r="N289" s="2">
        <v>0</v>
      </c>
      <c r="O289" s="2">
        <v>20</v>
      </c>
      <c r="T289">
        <f t="shared" si="4"/>
        <v>0</v>
      </c>
      <c r="U289">
        <v>288</v>
      </c>
    </row>
    <row r="290" spans="1:21" ht="12.75" customHeight="1">
      <c r="A290" s="3" t="s">
        <v>52</v>
      </c>
      <c r="B290" s="3" t="s">
        <v>53</v>
      </c>
      <c r="C290" s="2">
        <v>4</v>
      </c>
      <c r="D290" s="3" t="s">
        <v>111</v>
      </c>
      <c r="E290" s="2">
        <v>52</v>
      </c>
      <c r="F290" s="2">
        <v>15</v>
      </c>
      <c r="G290" s="2">
        <v>10</v>
      </c>
      <c r="H290" s="2" t="b">
        <v>0</v>
      </c>
      <c r="I290" s="2" t="b">
        <v>0</v>
      </c>
      <c r="J290" s="2" t="b">
        <v>0</v>
      </c>
      <c r="K290" s="2">
        <v>0</v>
      </c>
      <c r="L290" s="2">
        <v>1520</v>
      </c>
      <c r="M290" s="2">
        <v>798</v>
      </c>
      <c r="N290" s="2">
        <v>0</v>
      </c>
      <c r="O290" s="2">
        <v>27</v>
      </c>
      <c r="T290">
        <f t="shared" si="4"/>
        <v>77</v>
      </c>
      <c r="U290">
        <v>289</v>
      </c>
    </row>
    <row r="291" spans="1:21" ht="12.75" customHeight="1">
      <c r="A291" s="3" t="s">
        <v>52</v>
      </c>
      <c r="B291" s="3" t="s">
        <v>53</v>
      </c>
      <c r="C291" s="2">
        <v>4</v>
      </c>
      <c r="D291" s="3" t="s">
        <v>115</v>
      </c>
      <c r="E291" s="2">
        <v>50</v>
      </c>
      <c r="F291" s="2">
        <v>32</v>
      </c>
      <c r="G291" s="2">
        <v>14</v>
      </c>
      <c r="H291" s="2" t="b">
        <v>0</v>
      </c>
      <c r="I291" s="2" t="b">
        <v>1</v>
      </c>
      <c r="J291" s="2" t="b">
        <v>0</v>
      </c>
      <c r="K291" s="2">
        <v>0</v>
      </c>
      <c r="L291" s="2">
        <v>3250</v>
      </c>
      <c r="M291" s="2">
        <v>980</v>
      </c>
      <c r="N291" s="2">
        <v>0</v>
      </c>
      <c r="O291" s="2">
        <v>28</v>
      </c>
      <c r="T291">
        <f t="shared" si="4"/>
        <v>96</v>
      </c>
      <c r="U291">
        <v>290</v>
      </c>
    </row>
    <row r="292" spans="1:21" ht="12.75" customHeight="1">
      <c r="A292" s="3" t="s">
        <v>52</v>
      </c>
      <c r="B292" s="3" t="s">
        <v>53</v>
      </c>
      <c r="C292" s="2">
        <v>4</v>
      </c>
      <c r="D292" s="3" t="s">
        <v>21</v>
      </c>
      <c r="E292" s="2">
        <v>18</v>
      </c>
      <c r="F292" s="2">
        <v>33</v>
      </c>
      <c r="G292" s="2">
        <v>8</v>
      </c>
      <c r="H292" s="2" t="b">
        <v>0</v>
      </c>
      <c r="I292" s="2" t="b">
        <v>0</v>
      </c>
      <c r="J292" s="2" t="b">
        <v>0</v>
      </c>
      <c r="K292" s="2">
        <v>0</v>
      </c>
      <c r="L292" s="2">
        <v>2030</v>
      </c>
      <c r="M292" s="2">
        <v>1460</v>
      </c>
      <c r="N292" s="2">
        <v>1460</v>
      </c>
      <c r="O292" s="2">
        <v>21</v>
      </c>
      <c r="T292">
        <f t="shared" si="4"/>
        <v>59</v>
      </c>
      <c r="U292">
        <v>291</v>
      </c>
    </row>
    <row r="293" spans="1:21" ht="12.75" customHeight="1">
      <c r="A293" s="3" t="s">
        <v>100</v>
      </c>
      <c r="B293" s="3" t="s">
        <v>97</v>
      </c>
      <c r="C293" s="2">
        <v>2</v>
      </c>
      <c r="D293" s="3" t="s">
        <v>21</v>
      </c>
      <c r="E293" s="2">
        <v>12</v>
      </c>
      <c r="F293" s="2">
        <v>9</v>
      </c>
      <c r="G293" s="2">
        <v>8</v>
      </c>
      <c r="H293" s="2" t="b">
        <v>0</v>
      </c>
      <c r="I293" s="2" t="b">
        <v>0</v>
      </c>
      <c r="J293" s="2" t="b">
        <v>0</v>
      </c>
      <c r="K293" s="2">
        <v>0</v>
      </c>
      <c r="L293" s="2">
        <v>770</v>
      </c>
      <c r="M293" s="2">
        <v>596</v>
      </c>
      <c r="N293" s="2">
        <v>596</v>
      </c>
      <c r="O293" s="2">
        <v>17</v>
      </c>
      <c r="P293">
        <f>SUM(E284:E293)</f>
        <v>243</v>
      </c>
      <c r="Q293">
        <f>SUM(F284:F293)</f>
        <v>118</v>
      </c>
      <c r="R293">
        <f>SUM(G284:G293)</f>
        <v>70</v>
      </c>
      <c r="S293">
        <f>SUM(P293:R293)</f>
        <v>431</v>
      </c>
      <c r="T293">
        <f t="shared" si="4"/>
        <v>29</v>
      </c>
      <c r="U293">
        <v>292</v>
      </c>
    </row>
    <row r="294" spans="1:21" ht="12.75" customHeight="1">
      <c r="A294" s="3"/>
      <c r="B294" s="3"/>
      <c r="C294" s="2"/>
      <c r="D294" s="3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T294">
        <f t="shared" si="4"/>
        <v>0</v>
      </c>
      <c r="U294">
        <v>293</v>
      </c>
    </row>
    <row r="295" spans="1:21" ht="12.75" customHeight="1">
      <c r="A295" s="3" t="s">
        <v>86</v>
      </c>
      <c r="B295" s="3" t="s">
        <v>77</v>
      </c>
      <c r="C295" s="2">
        <v>5</v>
      </c>
      <c r="D295" s="3" t="s">
        <v>21</v>
      </c>
      <c r="E295" s="2">
        <v>15</v>
      </c>
      <c r="F295" s="2">
        <v>8</v>
      </c>
      <c r="G295" s="2">
        <v>2</v>
      </c>
      <c r="H295" s="2" t="b">
        <v>1</v>
      </c>
      <c r="I295" s="2" t="b">
        <v>0</v>
      </c>
      <c r="J295" s="2" t="b">
        <v>0</v>
      </c>
      <c r="K295" s="2">
        <v>0</v>
      </c>
      <c r="L295" s="2">
        <v>1500</v>
      </c>
      <c r="M295" s="2">
        <v>616</v>
      </c>
      <c r="N295" s="2">
        <v>616</v>
      </c>
      <c r="O295" s="2">
        <v>9</v>
      </c>
      <c r="T295">
        <f t="shared" si="4"/>
        <v>25</v>
      </c>
      <c r="U295">
        <v>294</v>
      </c>
    </row>
    <row r="296" spans="1:21" ht="12.75" customHeight="1">
      <c r="A296" s="3" t="s">
        <v>86</v>
      </c>
      <c r="B296" s="3" t="s">
        <v>77</v>
      </c>
      <c r="C296" s="2">
        <v>5</v>
      </c>
      <c r="D296" s="3" t="s">
        <v>21</v>
      </c>
      <c r="E296" s="2">
        <v>30</v>
      </c>
      <c r="F296" s="2">
        <v>18</v>
      </c>
      <c r="G296" s="2">
        <v>0</v>
      </c>
      <c r="H296" s="2" t="b">
        <v>0</v>
      </c>
      <c r="I296" s="2" t="b">
        <v>0</v>
      </c>
      <c r="J296" s="2" t="b">
        <v>0</v>
      </c>
      <c r="K296" s="2">
        <v>0</v>
      </c>
      <c r="L296" s="2">
        <v>1200</v>
      </c>
      <c r="M296" s="2">
        <v>714</v>
      </c>
      <c r="N296" s="2">
        <v>714</v>
      </c>
      <c r="O296" s="2">
        <v>10</v>
      </c>
      <c r="T296">
        <f t="shared" si="4"/>
        <v>48</v>
      </c>
      <c r="U296">
        <v>295</v>
      </c>
    </row>
    <row r="297" spans="1:21" ht="12.75" customHeight="1">
      <c r="A297" s="3" t="s">
        <v>86</v>
      </c>
      <c r="B297" s="3" t="s">
        <v>77</v>
      </c>
      <c r="C297" s="2">
        <v>5</v>
      </c>
      <c r="D297" s="3" t="s">
        <v>21</v>
      </c>
      <c r="E297" s="2">
        <v>48</v>
      </c>
      <c r="F297" s="2">
        <v>13</v>
      </c>
      <c r="G297" s="2">
        <v>4</v>
      </c>
      <c r="H297" s="2" t="b">
        <v>0</v>
      </c>
      <c r="I297" s="2" t="b">
        <v>1</v>
      </c>
      <c r="J297" s="2" t="b">
        <v>0</v>
      </c>
      <c r="K297" s="2">
        <v>0</v>
      </c>
      <c r="L297" s="2">
        <v>2130</v>
      </c>
      <c r="M297" s="2">
        <v>824</v>
      </c>
      <c r="N297" s="2">
        <v>824</v>
      </c>
      <c r="O297" s="2">
        <v>12</v>
      </c>
      <c r="T297">
        <f t="shared" si="4"/>
        <v>65</v>
      </c>
      <c r="U297">
        <v>296</v>
      </c>
    </row>
    <row r="298" spans="1:21" ht="12.75" customHeight="1">
      <c r="A298" s="3" t="s">
        <v>86</v>
      </c>
      <c r="B298" s="3" t="s">
        <v>77</v>
      </c>
      <c r="C298" s="2">
        <v>5</v>
      </c>
      <c r="D298" s="3" t="s">
        <v>21</v>
      </c>
      <c r="E298" s="2">
        <v>0</v>
      </c>
      <c r="F298" s="2">
        <v>0</v>
      </c>
      <c r="G298" s="2">
        <v>0</v>
      </c>
      <c r="H298" s="2" t="b">
        <v>0</v>
      </c>
      <c r="I298" s="2" t="b">
        <v>0</v>
      </c>
      <c r="J298" s="2" t="b">
        <v>0</v>
      </c>
      <c r="K298" s="2">
        <v>0</v>
      </c>
      <c r="L298" s="2">
        <v>0</v>
      </c>
      <c r="M298" s="2">
        <v>649</v>
      </c>
      <c r="N298" s="2">
        <v>649</v>
      </c>
      <c r="O298" s="2">
        <v>14</v>
      </c>
      <c r="T298">
        <f t="shared" si="4"/>
        <v>0</v>
      </c>
      <c r="U298">
        <v>297</v>
      </c>
    </row>
    <row r="299" spans="1:21" ht="12.75" customHeight="1">
      <c r="A299" s="3" t="s">
        <v>86</v>
      </c>
      <c r="B299" s="3" t="s">
        <v>77</v>
      </c>
      <c r="C299" s="2">
        <v>5</v>
      </c>
      <c r="D299" s="3" t="s">
        <v>21</v>
      </c>
      <c r="E299" s="2">
        <v>85</v>
      </c>
      <c r="F299" s="2">
        <v>7</v>
      </c>
      <c r="G299" s="2">
        <v>5</v>
      </c>
      <c r="H299" s="2" t="b">
        <v>0</v>
      </c>
      <c r="I299" s="2" t="b">
        <v>0</v>
      </c>
      <c r="J299" s="2" t="b">
        <v>0</v>
      </c>
      <c r="K299" s="2">
        <v>0</v>
      </c>
      <c r="L299" s="2">
        <v>1325</v>
      </c>
      <c r="M299" s="2">
        <v>626</v>
      </c>
      <c r="N299" s="2">
        <v>626</v>
      </c>
      <c r="O299" s="2">
        <v>16</v>
      </c>
      <c r="T299">
        <f t="shared" si="4"/>
        <v>97</v>
      </c>
      <c r="U299">
        <v>298</v>
      </c>
    </row>
    <row r="300" spans="1:21" ht="12.75" customHeight="1">
      <c r="A300" s="3" t="s">
        <v>86</v>
      </c>
      <c r="B300" s="3" t="s">
        <v>77</v>
      </c>
      <c r="C300" s="2">
        <v>5</v>
      </c>
      <c r="D300" s="3" t="s">
        <v>21</v>
      </c>
      <c r="E300" s="2">
        <v>10</v>
      </c>
      <c r="F300" s="2">
        <v>1</v>
      </c>
      <c r="G300" s="2">
        <v>1</v>
      </c>
      <c r="H300" s="2" t="b">
        <v>0</v>
      </c>
      <c r="I300" s="2" t="b">
        <v>0</v>
      </c>
      <c r="J300" s="2" t="b">
        <v>0</v>
      </c>
      <c r="K300" s="2">
        <v>0</v>
      </c>
      <c r="L300" s="2">
        <v>175</v>
      </c>
      <c r="M300" s="2">
        <v>894</v>
      </c>
      <c r="N300" s="2">
        <v>894</v>
      </c>
      <c r="O300" s="2">
        <v>17</v>
      </c>
      <c r="T300">
        <f t="shared" si="4"/>
        <v>12</v>
      </c>
      <c r="U300">
        <v>299</v>
      </c>
    </row>
    <row r="301" spans="1:21" ht="12.75" customHeight="1">
      <c r="A301" s="3" t="s">
        <v>86</v>
      </c>
      <c r="B301" s="3" t="s">
        <v>77</v>
      </c>
      <c r="C301" s="2">
        <v>5</v>
      </c>
      <c r="D301" s="3" t="s">
        <v>21</v>
      </c>
      <c r="E301" s="2">
        <v>0</v>
      </c>
      <c r="F301" s="2">
        <v>0</v>
      </c>
      <c r="G301" s="2">
        <v>0</v>
      </c>
      <c r="H301" s="2" t="b">
        <v>0</v>
      </c>
      <c r="I301" s="2" t="b">
        <v>0</v>
      </c>
      <c r="J301" s="2" t="b">
        <v>0</v>
      </c>
      <c r="K301" s="2">
        <v>0</v>
      </c>
      <c r="L301" s="2">
        <v>0</v>
      </c>
      <c r="M301" s="2">
        <v>802</v>
      </c>
      <c r="N301" s="2">
        <v>802</v>
      </c>
      <c r="O301" s="2">
        <v>20</v>
      </c>
      <c r="T301">
        <f t="shared" si="4"/>
        <v>0</v>
      </c>
      <c r="U301">
        <v>300</v>
      </c>
    </row>
    <row r="302" spans="1:21" ht="12.75" customHeight="1">
      <c r="A302" s="3" t="s">
        <v>86</v>
      </c>
      <c r="B302" s="3" t="s">
        <v>77</v>
      </c>
      <c r="C302" s="2">
        <v>5</v>
      </c>
      <c r="D302" s="3" t="s">
        <v>21</v>
      </c>
      <c r="E302" s="2">
        <v>4</v>
      </c>
      <c r="F302" s="2">
        <v>0</v>
      </c>
      <c r="G302" s="2">
        <v>0</v>
      </c>
      <c r="H302" s="2" t="b">
        <v>0</v>
      </c>
      <c r="I302" s="2" t="b">
        <v>0</v>
      </c>
      <c r="J302" s="2" t="b">
        <v>0</v>
      </c>
      <c r="K302" s="2">
        <v>0</v>
      </c>
      <c r="L302" s="2">
        <v>40</v>
      </c>
      <c r="M302" s="2">
        <v>1642</v>
      </c>
      <c r="N302" s="2">
        <v>1642</v>
      </c>
      <c r="O302" s="2">
        <v>21</v>
      </c>
      <c r="P302">
        <f>SUM(E295:E302)</f>
        <v>192</v>
      </c>
      <c r="Q302">
        <f>SUM(F295:F302)</f>
        <v>47</v>
      </c>
      <c r="R302">
        <f>SUM(G295:G302)</f>
        <v>12</v>
      </c>
      <c r="S302">
        <f>SUM(P302:R302)</f>
        <v>251</v>
      </c>
      <c r="T302">
        <f t="shared" si="4"/>
        <v>4</v>
      </c>
      <c r="U302">
        <v>301</v>
      </c>
    </row>
    <row r="303" spans="1:21" ht="12.75" customHeight="1">
      <c r="A303" s="3"/>
      <c r="B303" s="3"/>
      <c r="C303" s="2"/>
      <c r="D303" s="3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T303">
        <f t="shared" si="4"/>
        <v>0</v>
      </c>
      <c r="U303">
        <v>302</v>
      </c>
    </row>
    <row r="304" spans="1:21" ht="12.75" customHeight="1">
      <c r="A304" s="3" t="s">
        <v>38</v>
      </c>
      <c r="B304" s="3" t="s">
        <v>39</v>
      </c>
      <c r="C304" s="2">
        <v>4</v>
      </c>
      <c r="D304" s="3" t="s">
        <v>24</v>
      </c>
      <c r="E304" s="2">
        <v>2</v>
      </c>
      <c r="F304" s="2">
        <v>0</v>
      </c>
      <c r="G304" s="2">
        <v>0</v>
      </c>
      <c r="H304" s="2" t="b">
        <v>0</v>
      </c>
      <c r="I304" s="2" t="b">
        <v>0</v>
      </c>
      <c r="J304" s="2" t="b">
        <v>0</v>
      </c>
      <c r="K304" s="2">
        <v>0</v>
      </c>
      <c r="L304" s="2">
        <v>20</v>
      </c>
      <c r="M304" s="2">
        <v>1867</v>
      </c>
      <c r="N304" s="2">
        <v>1867</v>
      </c>
      <c r="O304" s="2">
        <v>8</v>
      </c>
      <c r="T304">
        <f t="shared" si="4"/>
        <v>2</v>
      </c>
      <c r="U304">
        <v>303</v>
      </c>
    </row>
    <row r="305" spans="1:21" ht="12.75" customHeight="1">
      <c r="A305" s="3" t="s">
        <v>38</v>
      </c>
      <c r="B305" s="3" t="s">
        <v>39</v>
      </c>
      <c r="C305" s="2">
        <v>4</v>
      </c>
      <c r="D305" s="3" t="s">
        <v>24</v>
      </c>
      <c r="E305" s="2">
        <v>10</v>
      </c>
      <c r="F305" s="2">
        <v>0</v>
      </c>
      <c r="G305" s="2">
        <v>0</v>
      </c>
      <c r="H305" s="2" t="b">
        <v>0</v>
      </c>
      <c r="I305" s="2" t="b">
        <v>0</v>
      </c>
      <c r="J305" s="2" t="b">
        <v>0</v>
      </c>
      <c r="K305" s="2">
        <v>0</v>
      </c>
      <c r="L305" s="2">
        <v>100</v>
      </c>
      <c r="M305" s="2">
        <v>1355</v>
      </c>
      <c r="N305" s="2">
        <v>1355</v>
      </c>
      <c r="O305" s="2">
        <v>10</v>
      </c>
      <c r="T305">
        <f t="shared" si="4"/>
        <v>10</v>
      </c>
      <c r="U305">
        <v>304</v>
      </c>
    </row>
    <row r="306" spans="1:21" ht="12.75" customHeight="1">
      <c r="A306" s="3" t="s">
        <v>38</v>
      </c>
      <c r="B306" s="3" t="s">
        <v>39</v>
      </c>
      <c r="C306" s="2">
        <v>4</v>
      </c>
      <c r="D306" s="3" t="s">
        <v>24</v>
      </c>
      <c r="E306" s="2">
        <v>28</v>
      </c>
      <c r="F306" s="2">
        <v>5</v>
      </c>
      <c r="G306" s="2">
        <v>2</v>
      </c>
      <c r="H306" s="2" t="b">
        <v>0</v>
      </c>
      <c r="I306" s="2" t="b">
        <v>0</v>
      </c>
      <c r="J306" s="2" t="b">
        <v>0</v>
      </c>
      <c r="K306" s="2">
        <v>0</v>
      </c>
      <c r="L306" s="2">
        <v>580</v>
      </c>
      <c r="M306" s="2">
        <v>1460</v>
      </c>
      <c r="N306" s="2">
        <v>1460</v>
      </c>
      <c r="O306" s="2">
        <v>12</v>
      </c>
      <c r="T306">
        <f t="shared" si="4"/>
        <v>35</v>
      </c>
      <c r="U306">
        <v>305</v>
      </c>
    </row>
    <row r="307" spans="1:21" ht="12.75" customHeight="1">
      <c r="A307" s="3" t="s">
        <v>38</v>
      </c>
      <c r="B307" s="3" t="s">
        <v>39</v>
      </c>
      <c r="C307" s="2">
        <v>4</v>
      </c>
      <c r="D307" s="3" t="s">
        <v>24</v>
      </c>
      <c r="E307" s="2">
        <v>0</v>
      </c>
      <c r="F307" s="2">
        <v>0</v>
      </c>
      <c r="G307" s="2">
        <v>0</v>
      </c>
      <c r="H307" s="2" t="b">
        <v>0</v>
      </c>
      <c r="I307" s="2" t="b">
        <v>0</v>
      </c>
      <c r="J307" s="2" t="b">
        <v>0</v>
      </c>
      <c r="K307" s="2">
        <v>0</v>
      </c>
      <c r="L307" s="2">
        <v>0</v>
      </c>
      <c r="M307" s="2">
        <v>607</v>
      </c>
      <c r="N307" s="2">
        <v>607</v>
      </c>
      <c r="O307" s="2">
        <v>15</v>
      </c>
      <c r="T307">
        <f t="shared" si="4"/>
        <v>0</v>
      </c>
      <c r="U307">
        <v>306</v>
      </c>
    </row>
    <row r="308" spans="1:21" ht="12.75" customHeight="1">
      <c r="A308" s="3" t="s">
        <v>38</v>
      </c>
      <c r="B308" s="3" t="s">
        <v>39</v>
      </c>
      <c r="C308" s="2">
        <v>4</v>
      </c>
      <c r="D308" s="3" t="s">
        <v>24</v>
      </c>
      <c r="E308" s="2">
        <v>1</v>
      </c>
      <c r="F308" s="2">
        <v>0</v>
      </c>
      <c r="G308" s="2">
        <v>0</v>
      </c>
      <c r="H308" s="2" t="b">
        <v>0</v>
      </c>
      <c r="I308" s="2" t="b">
        <v>0</v>
      </c>
      <c r="J308" s="2" t="b">
        <v>0</v>
      </c>
      <c r="K308" s="2">
        <v>0</v>
      </c>
      <c r="L308" s="2">
        <v>10</v>
      </c>
      <c r="M308" s="2">
        <v>454</v>
      </c>
      <c r="N308" s="2">
        <v>454</v>
      </c>
      <c r="O308" s="2">
        <v>16</v>
      </c>
      <c r="T308">
        <f t="shared" si="4"/>
        <v>1</v>
      </c>
      <c r="U308">
        <v>307</v>
      </c>
    </row>
    <row r="309" spans="1:21" ht="12.75" customHeight="1">
      <c r="A309" s="3" t="s">
        <v>38</v>
      </c>
      <c r="B309" s="3" t="s">
        <v>39</v>
      </c>
      <c r="C309" s="2">
        <v>4</v>
      </c>
      <c r="D309" s="3" t="s">
        <v>24</v>
      </c>
      <c r="E309" s="2">
        <v>61</v>
      </c>
      <c r="F309" s="2">
        <v>5</v>
      </c>
      <c r="G309" s="2">
        <v>1</v>
      </c>
      <c r="H309" s="2" t="b">
        <v>0</v>
      </c>
      <c r="I309" s="2" t="b">
        <v>0</v>
      </c>
      <c r="J309" s="2" t="b">
        <v>0</v>
      </c>
      <c r="K309" s="2">
        <v>0</v>
      </c>
      <c r="L309" s="2">
        <v>885</v>
      </c>
      <c r="M309" s="2">
        <v>1679</v>
      </c>
      <c r="N309" s="2">
        <v>1679</v>
      </c>
      <c r="O309" s="2">
        <v>17</v>
      </c>
      <c r="T309">
        <f t="shared" si="4"/>
        <v>67</v>
      </c>
      <c r="U309">
        <v>308</v>
      </c>
    </row>
    <row r="310" spans="1:21" ht="12.75" customHeight="1">
      <c r="A310" s="3" t="s">
        <v>38</v>
      </c>
      <c r="B310" s="3" t="s">
        <v>39</v>
      </c>
      <c r="C310" s="2">
        <v>4</v>
      </c>
      <c r="D310" s="3" t="s">
        <v>24</v>
      </c>
      <c r="E310" s="2">
        <v>0</v>
      </c>
      <c r="F310" s="2">
        <v>0</v>
      </c>
      <c r="G310" s="2">
        <v>0</v>
      </c>
      <c r="H310" s="2" t="b">
        <v>0</v>
      </c>
      <c r="I310" s="2" t="b">
        <v>0</v>
      </c>
      <c r="J310" s="2" t="b">
        <v>0</v>
      </c>
      <c r="K310" s="2">
        <v>0</v>
      </c>
      <c r="L310" s="2">
        <v>0</v>
      </c>
      <c r="M310" s="2">
        <v>1269</v>
      </c>
      <c r="N310" s="2">
        <v>1269</v>
      </c>
      <c r="O310" s="2">
        <v>20</v>
      </c>
      <c r="T310">
        <f t="shared" si="4"/>
        <v>0</v>
      </c>
      <c r="U310">
        <v>309</v>
      </c>
    </row>
    <row r="311" spans="1:21" ht="12.75" customHeight="1">
      <c r="A311" s="3" t="s">
        <v>38</v>
      </c>
      <c r="B311" s="3" t="s">
        <v>39</v>
      </c>
      <c r="C311" s="2">
        <v>4</v>
      </c>
      <c r="D311" s="3" t="s">
        <v>24</v>
      </c>
      <c r="E311" s="2">
        <v>40</v>
      </c>
      <c r="F311" s="2">
        <v>7</v>
      </c>
      <c r="G311" s="2">
        <v>3</v>
      </c>
      <c r="H311" s="2" t="b">
        <v>0</v>
      </c>
      <c r="I311" s="2" t="b">
        <v>0</v>
      </c>
      <c r="J311" s="2" t="b">
        <v>0</v>
      </c>
      <c r="K311" s="2">
        <v>0</v>
      </c>
      <c r="L311" s="2">
        <v>825</v>
      </c>
      <c r="M311" s="2">
        <v>1491</v>
      </c>
      <c r="N311" s="2">
        <v>1491</v>
      </c>
      <c r="O311" s="2">
        <v>22</v>
      </c>
      <c r="P311">
        <f>SUM(E304:E311)</f>
        <v>142</v>
      </c>
      <c r="Q311">
        <f>SUM(F304:F311)</f>
        <v>17</v>
      </c>
      <c r="R311">
        <f>SUM(G304:G311)</f>
        <v>6</v>
      </c>
      <c r="S311">
        <f>SUM(P311:R311)</f>
        <v>165</v>
      </c>
      <c r="T311">
        <f t="shared" si="4"/>
        <v>50</v>
      </c>
      <c r="U311">
        <v>310</v>
      </c>
    </row>
    <row r="312" spans="1:21" ht="12.75" customHeight="1">
      <c r="A312" s="3"/>
      <c r="B312" s="3"/>
      <c r="C312" s="2"/>
      <c r="D312" s="3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T312">
        <f t="shared" si="4"/>
        <v>0</v>
      </c>
      <c r="U312">
        <v>311</v>
      </c>
    </row>
    <row r="313" spans="1:21" ht="12.75" customHeight="1">
      <c r="A313" s="3" t="s">
        <v>89</v>
      </c>
      <c r="B313" s="3" t="s">
        <v>90</v>
      </c>
      <c r="C313" s="2">
        <v>5</v>
      </c>
      <c r="D313" s="3" t="s">
        <v>24</v>
      </c>
      <c r="E313" s="2">
        <v>14</v>
      </c>
      <c r="F313" s="2">
        <v>1</v>
      </c>
      <c r="G313" s="2">
        <v>0</v>
      </c>
      <c r="H313" s="2" t="b">
        <v>1</v>
      </c>
      <c r="I313" s="2" t="b">
        <v>0</v>
      </c>
      <c r="J313" s="2" t="b">
        <v>0</v>
      </c>
      <c r="K313" s="2">
        <v>0</v>
      </c>
      <c r="L313" s="2">
        <v>1090</v>
      </c>
      <c r="M313" s="2">
        <v>422</v>
      </c>
      <c r="N313" s="2">
        <v>422</v>
      </c>
      <c r="O313" s="2">
        <v>9</v>
      </c>
      <c r="T313">
        <f t="shared" si="4"/>
        <v>15</v>
      </c>
      <c r="U313">
        <v>312</v>
      </c>
    </row>
    <row r="314" spans="1:21" ht="12.75" customHeight="1">
      <c r="A314" s="3" t="s">
        <v>89</v>
      </c>
      <c r="B314" s="3" t="s">
        <v>90</v>
      </c>
      <c r="C314" s="2">
        <v>5</v>
      </c>
      <c r="D314" s="3" t="s">
        <v>24</v>
      </c>
      <c r="E314" s="2">
        <v>17</v>
      </c>
      <c r="F314" s="2">
        <v>2</v>
      </c>
      <c r="G314" s="2">
        <v>2</v>
      </c>
      <c r="H314" s="2" t="b">
        <v>0</v>
      </c>
      <c r="I314" s="2" t="b">
        <v>0</v>
      </c>
      <c r="J314" s="2" t="b">
        <v>0</v>
      </c>
      <c r="K314" s="2">
        <v>0</v>
      </c>
      <c r="L314" s="2">
        <v>320</v>
      </c>
      <c r="M314" s="2">
        <v>1054</v>
      </c>
      <c r="N314" s="2">
        <v>1054</v>
      </c>
      <c r="O314" s="2">
        <v>11</v>
      </c>
      <c r="T314">
        <f t="shared" si="4"/>
        <v>21</v>
      </c>
      <c r="U314">
        <v>313</v>
      </c>
    </row>
    <row r="315" spans="1:21" ht="12.75" customHeight="1">
      <c r="A315" s="3" t="s">
        <v>89</v>
      </c>
      <c r="B315" s="3" t="s">
        <v>90</v>
      </c>
      <c r="C315" s="2">
        <v>5</v>
      </c>
      <c r="D315" s="3" t="s">
        <v>24</v>
      </c>
      <c r="E315" s="2">
        <v>11</v>
      </c>
      <c r="F315" s="2">
        <v>1</v>
      </c>
      <c r="G315" s="2">
        <v>0</v>
      </c>
      <c r="H315" s="2" t="b">
        <v>0</v>
      </c>
      <c r="I315" s="2" t="b">
        <v>0</v>
      </c>
      <c r="J315" s="2" t="b">
        <v>0</v>
      </c>
      <c r="K315" s="2">
        <v>0</v>
      </c>
      <c r="L315" s="2">
        <v>160</v>
      </c>
      <c r="M315" s="2">
        <v>1041</v>
      </c>
      <c r="N315" s="2">
        <v>1041</v>
      </c>
      <c r="O315" s="2">
        <v>13</v>
      </c>
      <c r="T315">
        <f t="shared" si="4"/>
        <v>12</v>
      </c>
      <c r="U315">
        <v>314</v>
      </c>
    </row>
    <row r="316" spans="1:21" ht="12.75" customHeight="1">
      <c r="A316" s="3" t="s">
        <v>89</v>
      </c>
      <c r="B316" s="3" t="s">
        <v>90</v>
      </c>
      <c r="C316" s="2">
        <v>5</v>
      </c>
      <c r="D316" s="3" t="s">
        <v>24</v>
      </c>
      <c r="E316" s="2">
        <v>0</v>
      </c>
      <c r="F316" s="2">
        <v>0</v>
      </c>
      <c r="G316" s="2">
        <v>0</v>
      </c>
      <c r="H316" s="2" t="b">
        <v>0</v>
      </c>
      <c r="I316" s="2" t="b">
        <v>0</v>
      </c>
      <c r="J316" s="2" t="b">
        <v>0</v>
      </c>
      <c r="K316" s="2">
        <v>0</v>
      </c>
      <c r="L316" s="2">
        <v>0</v>
      </c>
      <c r="M316" s="2">
        <v>234</v>
      </c>
      <c r="N316" s="2">
        <v>234</v>
      </c>
      <c r="O316" s="2">
        <v>14</v>
      </c>
      <c r="T316">
        <f t="shared" si="4"/>
        <v>0</v>
      </c>
      <c r="U316">
        <v>315</v>
      </c>
    </row>
    <row r="317" spans="1:21" ht="12.75" customHeight="1">
      <c r="A317" s="3" t="s">
        <v>89</v>
      </c>
      <c r="B317" s="3" t="s">
        <v>90</v>
      </c>
      <c r="C317" s="2">
        <v>5</v>
      </c>
      <c r="D317" s="3" t="s">
        <v>24</v>
      </c>
      <c r="E317" s="2">
        <v>59</v>
      </c>
      <c r="F317" s="2">
        <v>6</v>
      </c>
      <c r="G317" s="2">
        <v>5</v>
      </c>
      <c r="H317" s="2" t="b">
        <v>0</v>
      </c>
      <c r="I317" s="2" t="b">
        <v>0</v>
      </c>
      <c r="J317" s="2" t="b">
        <v>0</v>
      </c>
      <c r="K317" s="2">
        <v>0</v>
      </c>
      <c r="L317" s="2">
        <v>1015</v>
      </c>
      <c r="M317" s="2">
        <v>972</v>
      </c>
      <c r="N317" s="2">
        <v>972</v>
      </c>
      <c r="O317" s="2">
        <v>18</v>
      </c>
      <c r="T317">
        <f t="shared" si="4"/>
        <v>70</v>
      </c>
      <c r="U317">
        <v>316</v>
      </c>
    </row>
    <row r="318" spans="1:21" ht="12.75" customHeight="1">
      <c r="A318" s="3" t="s">
        <v>89</v>
      </c>
      <c r="B318" s="3" t="s">
        <v>90</v>
      </c>
      <c r="C318" s="2">
        <v>5</v>
      </c>
      <c r="D318" s="3" t="s">
        <v>24</v>
      </c>
      <c r="E318" s="2">
        <v>0</v>
      </c>
      <c r="F318" s="2">
        <v>0</v>
      </c>
      <c r="G318" s="2">
        <v>0</v>
      </c>
      <c r="H318" s="2" t="b">
        <v>0</v>
      </c>
      <c r="I318" s="2" t="b">
        <v>1</v>
      </c>
      <c r="J318" s="2" t="b">
        <v>0</v>
      </c>
      <c r="K318" s="2">
        <v>0</v>
      </c>
      <c r="L318" s="2">
        <v>900</v>
      </c>
      <c r="M318" s="2">
        <v>1411</v>
      </c>
      <c r="N318" s="2">
        <v>1411</v>
      </c>
      <c r="O318" s="2">
        <v>19</v>
      </c>
      <c r="T318">
        <f t="shared" si="4"/>
        <v>0</v>
      </c>
      <c r="U318">
        <v>317</v>
      </c>
    </row>
    <row r="319" spans="1:21" ht="12.75" customHeight="1">
      <c r="A319" s="3" t="s">
        <v>89</v>
      </c>
      <c r="B319" s="3" t="s">
        <v>90</v>
      </c>
      <c r="C319" s="2">
        <v>5</v>
      </c>
      <c r="D319" s="3" t="s">
        <v>24</v>
      </c>
      <c r="E319" s="2">
        <v>43</v>
      </c>
      <c r="F319" s="2">
        <v>14</v>
      </c>
      <c r="G319" s="2">
        <v>9</v>
      </c>
      <c r="H319" s="2" t="b">
        <v>0</v>
      </c>
      <c r="I319" s="2" t="b">
        <v>0</v>
      </c>
      <c r="J319" s="2" t="b">
        <v>0</v>
      </c>
      <c r="K319" s="2">
        <v>0</v>
      </c>
      <c r="L319" s="2">
        <v>1355</v>
      </c>
      <c r="M319" s="2">
        <v>892</v>
      </c>
      <c r="N319" s="2">
        <v>892</v>
      </c>
      <c r="O319" s="2">
        <v>21</v>
      </c>
      <c r="P319">
        <f>SUM(E313:E319)</f>
        <v>144</v>
      </c>
      <c r="Q319">
        <f>SUM(F313:F319)</f>
        <v>24</v>
      </c>
      <c r="R319">
        <f>SUM(G313:G319)</f>
        <v>16</v>
      </c>
      <c r="S319">
        <f>SUM(P319:R319)</f>
        <v>184</v>
      </c>
      <c r="T319">
        <f t="shared" si="4"/>
        <v>66</v>
      </c>
      <c r="U319">
        <v>318</v>
      </c>
    </row>
    <row r="320" spans="1:21" ht="12.75" customHeight="1">
      <c r="A320" s="3"/>
      <c r="B320" s="3"/>
      <c r="C320" s="2"/>
      <c r="D320" s="3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T320">
        <f t="shared" si="4"/>
        <v>0</v>
      </c>
      <c r="U320">
        <v>319</v>
      </c>
    </row>
    <row r="321" spans="1:21" ht="12.75" customHeight="1">
      <c r="A321" s="3" t="s">
        <v>22</v>
      </c>
      <c r="B321" s="3" t="s">
        <v>23</v>
      </c>
      <c r="C321" s="2">
        <v>6</v>
      </c>
      <c r="D321" s="3" t="s">
        <v>24</v>
      </c>
      <c r="E321" s="2">
        <v>45</v>
      </c>
      <c r="F321" s="2">
        <v>28</v>
      </c>
      <c r="G321" s="2">
        <v>9</v>
      </c>
      <c r="H321" s="2" t="b">
        <v>0</v>
      </c>
      <c r="I321" s="2" t="b">
        <v>0</v>
      </c>
      <c r="J321" s="2" t="b">
        <v>0</v>
      </c>
      <c r="K321" s="2">
        <v>0</v>
      </c>
      <c r="L321" s="2">
        <v>2075</v>
      </c>
      <c r="M321" s="2">
        <v>2333</v>
      </c>
      <c r="N321" s="2">
        <v>2333</v>
      </c>
      <c r="O321" s="2">
        <v>8</v>
      </c>
      <c r="T321">
        <f t="shared" si="4"/>
        <v>82</v>
      </c>
      <c r="U321">
        <v>320</v>
      </c>
    </row>
    <row r="322" spans="1:21" ht="12.75" customHeight="1">
      <c r="A322" s="3" t="s">
        <v>22</v>
      </c>
      <c r="B322" s="3" t="s">
        <v>23</v>
      </c>
      <c r="C322" s="2">
        <v>6</v>
      </c>
      <c r="D322" s="3" t="s">
        <v>24</v>
      </c>
      <c r="E322" s="2">
        <v>33</v>
      </c>
      <c r="F322" s="2">
        <v>8</v>
      </c>
      <c r="G322" s="2">
        <v>4</v>
      </c>
      <c r="H322" s="2" t="b">
        <v>0</v>
      </c>
      <c r="I322" s="2" t="b">
        <v>0</v>
      </c>
      <c r="J322" s="2" t="b">
        <v>0</v>
      </c>
      <c r="K322" s="2">
        <v>0</v>
      </c>
      <c r="L322" s="2">
        <v>830</v>
      </c>
      <c r="M322" s="2">
        <v>1694</v>
      </c>
      <c r="N322" s="2">
        <v>1694</v>
      </c>
      <c r="O322" s="2">
        <v>10</v>
      </c>
      <c r="T322">
        <f aca="true" t="shared" si="5" ref="T322:T364">SUM(E322:G322)</f>
        <v>45</v>
      </c>
      <c r="U322">
        <v>321</v>
      </c>
    </row>
    <row r="323" spans="1:21" ht="12.75" customHeight="1">
      <c r="A323" s="3" t="s">
        <v>22</v>
      </c>
      <c r="B323" s="3" t="s">
        <v>23</v>
      </c>
      <c r="C323" s="2">
        <v>6</v>
      </c>
      <c r="D323" s="3" t="s">
        <v>24</v>
      </c>
      <c r="E323" s="2">
        <v>24</v>
      </c>
      <c r="F323" s="2">
        <v>11</v>
      </c>
      <c r="G323" s="2">
        <v>6</v>
      </c>
      <c r="H323" s="2" t="b">
        <v>0</v>
      </c>
      <c r="I323" s="2" t="b">
        <v>0</v>
      </c>
      <c r="J323" s="2" t="b">
        <v>0</v>
      </c>
      <c r="K323" s="2">
        <v>0</v>
      </c>
      <c r="L323" s="2">
        <v>940</v>
      </c>
      <c r="M323" s="2">
        <v>1824</v>
      </c>
      <c r="N323" s="2">
        <v>1824</v>
      </c>
      <c r="O323" s="2">
        <v>12</v>
      </c>
      <c r="T323">
        <f t="shared" si="5"/>
        <v>41</v>
      </c>
      <c r="U323">
        <v>322</v>
      </c>
    </row>
    <row r="324" spans="1:21" ht="12.75" customHeight="1">
      <c r="A324" s="3" t="s">
        <v>22</v>
      </c>
      <c r="B324" s="3" t="s">
        <v>23</v>
      </c>
      <c r="C324" s="2">
        <v>6</v>
      </c>
      <c r="D324" s="3" t="s">
        <v>24</v>
      </c>
      <c r="E324" s="2">
        <v>0</v>
      </c>
      <c r="F324" s="2">
        <v>0</v>
      </c>
      <c r="G324" s="2">
        <v>0</v>
      </c>
      <c r="H324" s="2" t="b">
        <v>0</v>
      </c>
      <c r="I324" s="2" t="b">
        <v>0</v>
      </c>
      <c r="J324" s="2" t="b">
        <v>0</v>
      </c>
      <c r="K324" s="2">
        <v>0</v>
      </c>
      <c r="L324" s="2">
        <v>0</v>
      </c>
      <c r="M324" s="2">
        <v>758</v>
      </c>
      <c r="N324" s="2">
        <v>758</v>
      </c>
      <c r="O324" s="2">
        <v>15</v>
      </c>
      <c r="T324">
        <f t="shared" si="5"/>
        <v>0</v>
      </c>
      <c r="U324">
        <v>323</v>
      </c>
    </row>
    <row r="325" spans="1:21" ht="12.75" customHeight="1">
      <c r="A325" s="3" t="s">
        <v>22</v>
      </c>
      <c r="B325" s="3" t="s">
        <v>23</v>
      </c>
      <c r="C325" s="2">
        <v>6</v>
      </c>
      <c r="D325" s="3" t="s">
        <v>24</v>
      </c>
      <c r="E325" s="2">
        <v>2</v>
      </c>
      <c r="F325" s="2">
        <v>0</v>
      </c>
      <c r="G325" s="2">
        <v>1</v>
      </c>
      <c r="H325" s="2" t="b">
        <v>0</v>
      </c>
      <c r="I325" s="2" t="b">
        <v>0</v>
      </c>
      <c r="J325" s="2" t="b">
        <v>0</v>
      </c>
      <c r="K325" s="2">
        <v>0</v>
      </c>
      <c r="L325" s="2">
        <v>45</v>
      </c>
      <c r="M325" s="2">
        <v>568</v>
      </c>
      <c r="N325" s="2">
        <v>568</v>
      </c>
      <c r="O325" s="2">
        <v>16</v>
      </c>
      <c r="T325">
        <f t="shared" si="5"/>
        <v>3</v>
      </c>
      <c r="U325">
        <v>324</v>
      </c>
    </row>
    <row r="326" spans="1:21" ht="12.75" customHeight="1">
      <c r="A326" s="3" t="s">
        <v>22</v>
      </c>
      <c r="B326" s="3" t="s">
        <v>23</v>
      </c>
      <c r="C326" s="2">
        <v>6</v>
      </c>
      <c r="D326" s="3" t="s">
        <v>24</v>
      </c>
      <c r="E326" s="2">
        <v>31</v>
      </c>
      <c r="F326" s="2">
        <v>12</v>
      </c>
      <c r="G326" s="2">
        <v>1</v>
      </c>
      <c r="H326" s="2" t="b">
        <v>0</v>
      </c>
      <c r="I326" s="2" t="b">
        <v>0</v>
      </c>
      <c r="J326" s="2" t="b">
        <v>0</v>
      </c>
      <c r="K326" s="2">
        <v>0</v>
      </c>
      <c r="L326" s="2">
        <v>935</v>
      </c>
      <c r="M326" s="2">
        <v>2098</v>
      </c>
      <c r="N326" s="2">
        <v>2098</v>
      </c>
      <c r="O326" s="2">
        <v>17</v>
      </c>
      <c r="T326">
        <f t="shared" si="5"/>
        <v>44</v>
      </c>
      <c r="U326">
        <v>325</v>
      </c>
    </row>
    <row r="327" spans="1:21" ht="12.75" customHeight="1">
      <c r="A327" s="3" t="s">
        <v>22</v>
      </c>
      <c r="B327" s="3" t="s">
        <v>23</v>
      </c>
      <c r="C327" s="2">
        <v>6</v>
      </c>
      <c r="D327" s="3" t="s">
        <v>24</v>
      </c>
      <c r="E327" s="2">
        <v>0</v>
      </c>
      <c r="F327" s="2">
        <v>0</v>
      </c>
      <c r="G327" s="2">
        <v>0</v>
      </c>
      <c r="H327" s="2" t="b">
        <v>0</v>
      </c>
      <c r="I327" s="2" t="b">
        <v>0</v>
      </c>
      <c r="J327" s="2" t="b">
        <v>0</v>
      </c>
      <c r="K327" s="2">
        <v>0</v>
      </c>
      <c r="L327" s="2">
        <v>0</v>
      </c>
      <c r="M327" s="2">
        <v>1586</v>
      </c>
      <c r="N327" s="2">
        <v>1586</v>
      </c>
      <c r="O327" s="2">
        <v>20</v>
      </c>
      <c r="T327">
        <f t="shared" si="5"/>
        <v>0</v>
      </c>
      <c r="U327">
        <v>326</v>
      </c>
    </row>
    <row r="328" spans="1:21" ht="12.75" customHeight="1">
      <c r="A328" s="3" t="s">
        <v>22</v>
      </c>
      <c r="B328" s="3" t="s">
        <v>23</v>
      </c>
      <c r="C328" s="2">
        <v>6</v>
      </c>
      <c r="D328" s="3" t="s">
        <v>106</v>
      </c>
      <c r="E328" s="2">
        <v>67</v>
      </c>
      <c r="F328" s="2">
        <v>19</v>
      </c>
      <c r="G328" s="2">
        <v>6</v>
      </c>
      <c r="H328" s="2" t="b">
        <v>0</v>
      </c>
      <c r="I328" s="2" t="b">
        <v>0</v>
      </c>
      <c r="J328" s="2" t="b">
        <v>0</v>
      </c>
      <c r="K328" s="2">
        <v>0</v>
      </c>
      <c r="L328" s="2">
        <v>1770</v>
      </c>
      <c r="M328" s="2">
        <v>3718</v>
      </c>
      <c r="N328" s="2">
        <v>2658</v>
      </c>
      <c r="O328" s="2">
        <v>24</v>
      </c>
      <c r="T328">
        <f t="shared" si="5"/>
        <v>92</v>
      </c>
      <c r="U328">
        <v>327</v>
      </c>
    </row>
    <row r="329" spans="1:21" ht="12.75" customHeight="1">
      <c r="A329" s="3" t="s">
        <v>22</v>
      </c>
      <c r="B329" s="3" t="s">
        <v>23</v>
      </c>
      <c r="C329" s="2">
        <v>6</v>
      </c>
      <c r="D329" s="3" t="s">
        <v>110</v>
      </c>
      <c r="E329" s="2">
        <v>27</v>
      </c>
      <c r="F329" s="2">
        <v>10</v>
      </c>
      <c r="G329" s="2">
        <v>2</v>
      </c>
      <c r="H329" s="2" t="b">
        <v>0</v>
      </c>
      <c r="I329" s="2" t="b">
        <v>0</v>
      </c>
      <c r="J329" s="2" t="b">
        <v>0</v>
      </c>
      <c r="K329" s="2">
        <v>0</v>
      </c>
      <c r="L329" s="2">
        <v>820</v>
      </c>
      <c r="M329" s="2">
        <v>1890</v>
      </c>
      <c r="N329" s="2">
        <v>1070</v>
      </c>
      <c r="O329" s="2">
        <v>26</v>
      </c>
      <c r="T329">
        <f t="shared" si="5"/>
        <v>39</v>
      </c>
      <c r="U329">
        <v>328</v>
      </c>
    </row>
    <row r="330" spans="1:21" ht="12.75" customHeight="1">
      <c r="A330" s="3" t="s">
        <v>22</v>
      </c>
      <c r="B330" s="3" t="s">
        <v>23</v>
      </c>
      <c r="C330" s="2">
        <v>6</v>
      </c>
      <c r="D330" s="3" t="s">
        <v>24</v>
      </c>
      <c r="E330" s="2">
        <v>35</v>
      </c>
      <c r="F330" s="2">
        <v>20</v>
      </c>
      <c r="G330" s="2">
        <v>6</v>
      </c>
      <c r="H330" s="2" t="b">
        <v>0</v>
      </c>
      <c r="I330" s="2" t="b">
        <v>0</v>
      </c>
      <c r="J330" s="2" t="b">
        <v>0</v>
      </c>
      <c r="K330" s="2">
        <v>0</v>
      </c>
      <c r="L330" s="2">
        <v>1500</v>
      </c>
      <c r="M330" s="2">
        <v>1864</v>
      </c>
      <c r="N330" s="2">
        <v>1864</v>
      </c>
      <c r="O330" s="2">
        <v>22</v>
      </c>
      <c r="P330">
        <f>SUM(E321:E330)</f>
        <v>264</v>
      </c>
      <c r="Q330">
        <f>SUM(F321:F330)</f>
        <v>108</v>
      </c>
      <c r="R330">
        <f>SUM(G321:G330)</f>
        <v>35</v>
      </c>
      <c r="S330">
        <f>SUM(P330:R330)</f>
        <v>407</v>
      </c>
      <c r="T330">
        <f t="shared" si="5"/>
        <v>61</v>
      </c>
      <c r="U330">
        <v>329</v>
      </c>
    </row>
    <row r="331" spans="1:21" ht="12.75" customHeight="1">
      <c r="A331" s="3"/>
      <c r="B331" s="3"/>
      <c r="C331" s="2"/>
      <c r="D331" s="3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T331">
        <f t="shared" si="5"/>
        <v>0</v>
      </c>
      <c r="U331">
        <v>330</v>
      </c>
    </row>
    <row r="332" spans="1:21" ht="12.75" customHeight="1">
      <c r="A332" s="3" t="s">
        <v>50</v>
      </c>
      <c r="B332" s="3" t="s">
        <v>51</v>
      </c>
      <c r="C332" s="2">
        <v>5</v>
      </c>
      <c r="D332" s="3" t="s">
        <v>21</v>
      </c>
      <c r="E332" s="2">
        <v>45</v>
      </c>
      <c r="F332" s="2">
        <v>13</v>
      </c>
      <c r="G332" s="2">
        <v>11</v>
      </c>
      <c r="H332" s="2" t="b">
        <v>1</v>
      </c>
      <c r="I332" s="2" t="b">
        <v>0</v>
      </c>
      <c r="J332" s="2" t="b">
        <v>1</v>
      </c>
      <c r="K332" s="2">
        <v>0</v>
      </c>
      <c r="L332" s="2">
        <v>3175</v>
      </c>
      <c r="M332" s="2">
        <v>474</v>
      </c>
      <c r="N332" s="2">
        <v>474</v>
      </c>
      <c r="O332" s="2">
        <v>8</v>
      </c>
      <c r="T332">
        <f t="shared" si="5"/>
        <v>69</v>
      </c>
      <c r="U332">
        <v>331</v>
      </c>
    </row>
    <row r="333" spans="1:21" ht="12.75" customHeight="1">
      <c r="A333" s="3" t="s">
        <v>50</v>
      </c>
      <c r="B333" s="3" t="s">
        <v>51</v>
      </c>
      <c r="C333" s="2">
        <v>5</v>
      </c>
      <c r="D333" s="3" t="s">
        <v>21</v>
      </c>
      <c r="E333" s="2">
        <v>43</v>
      </c>
      <c r="F333" s="2">
        <v>31</v>
      </c>
      <c r="G333" s="2">
        <v>9</v>
      </c>
      <c r="H333" s="2" t="b">
        <v>1</v>
      </c>
      <c r="I333" s="2" t="b">
        <v>0</v>
      </c>
      <c r="J333" s="2" t="b">
        <v>0</v>
      </c>
      <c r="K333" s="2">
        <v>0</v>
      </c>
      <c r="L333" s="2">
        <v>3105</v>
      </c>
      <c r="M333" s="2">
        <v>734</v>
      </c>
      <c r="N333" s="2">
        <v>734</v>
      </c>
      <c r="O333" s="2">
        <v>11</v>
      </c>
      <c r="T333">
        <f t="shared" si="5"/>
        <v>83</v>
      </c>
      <c r="U333">
        <v>332</v>
      </c>
    </row>
    <row r="334" spans="1:21" ht="12.75" customHeight="1">
      <c r="A334" s="3" t="s">
        <v>50</v>
      </c>
      <c r="B334" s="3" t="s">
        <v>51</v>
      </c>
      <c r="C334" s="2">
        <v>5</v>
      </c>
      <c r="D334" s="3" t="s">
        <v>21</v>
      </c>
      <c r="E334" s="2">
        <v>67</v>
      </c>
      <c r="F334" s="2">
        <v>19</v>
      </c>
      <c r="G334" s="2">
        <v>8</v>
      </c>
      <c r="H334" s="2" t="b">
        <v>0</v>
      </c>
      <c r="I334" s="2" t="b">
        <v>0</v>
      </c>
      <c r="J334" s="2" t="b">
        <v>0</v>
      </c>
      <c r="K334" s="2">
        <v>0</v>
      </c>
      <c r="L334" s="2">
        <v>1820</v>
      </c>
      <c r="M334" s="2">
        <v>946</v>
      </c>
      <c r="N334" s="2">
        <v>946</v>
      </c>
      <c r="O334" s="2">
        <v>13</v>
      </c>
      <c r="T334">
        <f t="shared" si="5"/>
        <v>94</v>
      </c>
      <c r="U334">
        <v>333</v>
      </c>
    </row>
    <row r="335" spans="1:21" ht="12.75" customHeight="1">
      <c r="A335" s="3" t="s">
        <v>50</v>
      </c>
      <c r="B335" s="3" t="s">
        <v>51</v>
      </c>
      <c r="C335" s="2">
        <v>5</v>
      </c>
      <c r="D335" s="3" t="s">
        <v>21</v>
      </c>
      <c r="E335" s="2">
        <v>0</v>
      </c>
      <c r="F335" s="2">
        <v>0</v>
      </c>
      <c r="G335" s="2">
        <v>0</v>
      </c>
      <c r="H335" s="2" t="b">
        <v>0</v>
      </c>
      <c r="I335" s="2" t="b">
        <v>0</v>
      </c>
      <c r="J335" s="2" t="b">
        <v>0</v>
      </c>
      <c r="K335" s="2">
        <v>0</v>
      </c>
      <c r="L335" s="2">
        <v>0</v>
      </c>
      <c r="M335" s="2">
        <v>300</v>
      </c>
      <c r="N335" s="2">
        <v>300</v>
      </c>
      <c r="O335" s="2">
        <v>15</v>
      </c>
      <c r="T335">
        <f t="shared" si="5"/>
        <v>0</v>
      </c>
      <c r="U335">
        <v>334</v>
      </c>
    </row>
    <row r="336" spans="1:21" ht="12.75" customHeight="1">
      <c r="A336" s="3" t="s">
        <v>50</v>
      </c>
      <c r="B336" s="3" t="s">
        <v>51</v>
      </c>
      <c r="C336" s="2">
        <v>5</v>
      </c>
      <c r="D336" s="3" t="s">
        <v>21</v>
      </c>
      <c r="E336" s="2">
        <v>70</v>
      </c>
      <c r="F336" s="2">
        <v>28</v>
      </c>
      <c r="G336" s="2">
        <v>13</v>
      </c>
      <c r="H336" s="2" t="b">
        <v>0</v>
      </c>
      <c r="I336" s="2" t="b">
        <v>0</v>
      </c>
      <c r="J336" s="2" t="b">
        <v>0</v>
      </c>
      <c r="K336" s="2">
        <v>0</v>
      </c>
      <c r="L336" s="2">
        <v>2425</v>
      </c>
      <c r="M336" s="2">
        <v>1311</v>
      </c>
      <c r="N336" s="2">
        <v>1311</v>
      </c>
      <c r="O336" s="2">
        <v>18</v>
      </c>
      <c r="T336">
        <f t="shared" si="5"/>
        <v>111</v>
      </c>
      <c r="U336">
        <v>335</v>
      </c>
    </row>
    <row r="337" spans="1:21" ht="12.75" customHeight="1">
      <c r="A337" s="3" t="s">
        <v>50</v>
      </c>
      <c r="B337" s="3" t="s">
        <v>51</v>
      </c>
      <c r="C337" s="2">
        <v>5</v>
      </c>
      <c r="D337" s="3" t="s">
        <v>21</v>
      </c>
      <c r="E337" s="2">
        <v>0</v>
      </c>
      <c r="F337" s="2">
        <v>0</v>
      </c>
      <c r="G337" s="2">
        <v>0</v>
      </c>
      <c r="H337" s="2" t="b">
        <v>0</v>
      </c>
      <c r="I337" s="2" t="b">
        <v>0</v>
      </c>
      <c r="J337" s="2" t="b">
        <v>0</v>
      </c>
      <c r="K337" s="2">
        <v>0</v>
      </c>
      <c r="L337" s="2">
        <v>0</v>
      </c>
      <c r="M337" s="2">
        <v>1712</v>
      </c>
      <c r="N337" s="2">
        <v>1712</v>
      </c>
      <c r="O337" s="2">
        <v>19</v>
      </c>
      <c r="T337">
        <f t="shared" si="5"/>
        <v>0</v>
      </c>
      <c r="U337">
        <v>336</v>
      </c>
    </row>
    <row r="338" spans="1:21" ht="12.75" customHeight="1">
      <c r="A338" s="3" t="s">
        <v>50</v>
      </c>
      <c r="B338" s="3" t="s">
        <v>51</v>
      </c>
      <c r="C338" s="2">
        <v>5</v>
      </c>
      <c r="D338" s="3" t="s">
        <v>21</v>
      </c>
      <c r="E338" s="2">
        <v>39</v>
      </c>
      <c r="F338" s="2">
        <v>8</v>
      </c>
      <c r="G338" s="2">
        <v>4</v>
      </c>
      <c r="H338" s="2" t="b">
        <v>1</v>
      </c>
      <c r="I338" s="2" t="b">
        <v>0</v>
      </c>
      <c r="J338" s="2" t="b">
        <v>0</v>
      </c>
      <c r="K338" s="2">
        <v>0</v>
      </c>
      <c r="L338" s="2">
        <v>1790</v>
      </c>
      <c r="M338" s="2">
        <v>907</v>
      </c>
      <c r="N338" s="2">
        <v>907</v>
      </c>
      <c r="O338" s="2">
        <v>22</v>
      </c>
      <c r="P338">
        <f>SUM(E332:E338)</f>
        <v>264</v>
      </c>
      <c r="Q338">
        <f>SUM(F332:F338)</f>
        <v>99</v>
      </c>
      <c r="R338">
        <f>SUM(G332:G338)</f>
        <v>45</v>
      </c>
      <c r="S338">
        <f>SUM(P338:R338)</f>
        <v>408</v>
      </c>
      <c r="T338">
        <f t="shared" si="5"/>
        <v>51</v>
      </c>
      <c r="U338">
        <v>337</v>
      </c>
    </row>
    <row r="339" spans="1:21" ht="12.75" customHeight="1">
      <c r="A339" s="3"/>
      <c r="B339" s="3"/>
      <c r="C339" s="2"/>
      <c r="D339" s="3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T339">
        <f t="shared" si="5"/>
        <v>0</v>
      </c>
      <c r="U339">
        <v>338</v>
      </c>
    </row>
    <row r="340" spans="1:21" ht="12.75" customHeight="1">
      <c r="A340" s="3" t="s">
        <v>88</v>
      </c>
      <c r="B340" s="3" t="s">
        <v>58</v>
      </c>
      <c r="C340" s="2">
        <v>6</v>
      </c>
      <c r="D340" s="3" t="s">
        <v>21</v>
      </c>
      <c r="E340" s="2">
        <v>15</v>
      </c>
      <c r="F340" s="2">
        <v>5</v>
      </c>
      <c r="G340" s="2">
        <v>2</v>
      </c>
      <c r="H340" s="2" t="b">
        <v>0</v>
      </c>
      <c r="I340" s="2" t="b">
        <v>0</v>
      </c>
      <c r="J340" s="2" t="b">
        <v>0</v>
      </c>
      <c r="K340" s="2">
        <v>0</v>
      </c>
      <c r="L340" s="2">
        <v>450</v>
      </c>
      <c r="M340" s="2">
        <v>1369</v>
      </c>
      <c r="N340" s="2">
        <v>1369</v>
      </c>
      <c r="O340" s="2">
        <v>9</v>
      </c>
      <c r="T340">
        <f t="shared" si="5"/>
        <v>22</v>
      </c>
      <c r="U340">
        <v>339</v>
      </c>
    </row>
    <row r="341" spans="1:21" ht="12.75" customHeight="1">
      <c r="A341" s="3" t="s">
        <v>88</v>
      </c>
      <c r="B341" s="3" t="s">
        <v>58</v>
      </c>
      <c r="C341" s="2">
        <v>6</v>
      </c>
      <c r="D341" s="3" t="s">
        <v>21</v>
      </c>
      <c r="E341" s="2">
        <v>6</v>
      </c>
      <c r="F341" s="2">
        <v>0</v>
      </c>
      <c r="G341" s="2">
        <v>0</v>
      </c>
      <c r="H341" s="2" t="b">
        <v>0</v>
      </c>
      <c r="I341" s="2" t="b">
        <v>0</v>
      </c>
      <c r="J341" s="2" t="b">
        <v>0</v>
      </c>
      <c r="K341" s="2">
        <v>0</v>
      </c>
      <c r="L341" s="2">
        <v>60</v>
      </c>
      <c r="M341" s="2">
        <v>793</v>
      </c>
      <c r="N341" s="2">
        <v>793</v>
      </c>
      <c r="O341" s="2">
        <v>10</v>
      </c>
      <c r="T341">
        <f t="shared" si="5"/>
        <v>6</v>
      </c>
      <c r="U341">
        <v>340</v>
      </c>
    </row>
    <row r="342" spans="1:21" ht="12.75" customHeight="1">
      <c r="A342" s="3" t="s">
        <v>88</v>
      </c>
      <c r="B342" s="3" t="s">
        <v>58</v>
      </c>
      <c r="C342" s="2">
        <v>6</v>
      </c>
      <c r="D342" s="3" t="s">
        <v>21</v>
      </c>
      <c r="E342" s="2">
        <v>38</v>
      </c>
      <c r="F342" s="2">
        <v>7</v>
      </c>
      <c r="G342" s="2">
        <v>4</v>
      </c>
      <c r="H342" s="2" t="b">
        <v>1</v>
      </c>
      <c r="I342" s="2" t="b">
        <v>0</v>
      </c>
      <c r="J342" s="2" t="b">
        <v>0</v>
      </c>
      <c r="K342" s="2">
        <v>0</v>
      </c>
      <c r="L342" s="2">
        <v>1830</v>
      </c>
      <c r="M342" s="2">
        <v>458</v>
      </c>
      <c r="N342" s="2">
        <v>458</v>
      </c>
      <c r="O342" s="2">
        <v>12</v>
      </c>
      <c r="T342">
        <f t="shared" si="5"/>
        <v>49</v>
      </c>
      <c r="U342">
        <v>341</v>
      </c>
    </row>
    <row r="343" spans="1:21" ht="12.75" customHeight="1">
      <c r="A343" s="3" t="s">
        <v>88</v>
      </c>
      <c r="B343" s="3" t="s">
        <v>58</v>
      </c>
      <c r="C343" s="2">
        <v>6</v>
      </c>
      <c r="D343" s="3" t="s">
        <v>21</v>
      </c>
      <c r="E343" s="2">
        <v>0</v>
      </c>
      <c r="F343" s="2">
        <v>0</v>
      </c>
      <c r="G343" s="2">
        <v>0</v>
      </c>
      <c r="H343" s="2" t="b">
        <v>0</v>
      </c>
      <c r="I343" s="2" t="b">
        <v>0</v>
      </c>
      <c r="J343" s="2" t="b">
        <v>0</v>
      </c>
      <c r="K343" s="2">
        <v>0</v>
      </c>
      <c r="L343" s="2">
        <v>0</v>
      </c>
      <c r="M343" s="2">
        <v>721</v>
      </c>
      <c r="N343" s="2">
        <v>721</v>
      </c>
      <c r="O343" s="2">
        <v>14</v>
      </c>
      <c r="T343">
        <f t="shared" si="5"/>
        <v>0</v>
      </c>
      <c r="U343">
        <v>342</v>
      </c>
    </row>
    <row r="344" spans="1:21" ht="12.75" customHeight="1">
      <c r="A344" s="3" t="s">
        <v>88</v>
      </c>
      <c r="B344" s="3" t="s">
        <v>58</v>
      </c>
      <c r="C344" s="2">
        <v>6</v>
      </c>
      <c r="D344" s="3" t="s">
        <v>21</v>
      </c>
      <c r="E344" s="2">
        <v>17</v>
      </c>
      <c r="F344" s="2">
        <v>9</v>
      </c>
      <c r="G344" s="2">
        <v>8</v>
      </c>
      <c r="H344" s="2" t="b">
        <v>1</v>
      </c>
      <c r="I344" s="2" t="b">
        <v>0</v>
      </c>
      <c r="J344" s="2" t="b">
        <v>0</v>
      </c>
      <c r="K344" s="2">
        <v>0</v>
      </c>
      <c r="L344" s="2">
        <v>1820</v>
      </c>
      <c r="M344" s="2">
        <v>496</v>
      </c>
      <c r="N344" s="2">
        <v>496</v>
      </c>
      <c r="O344" s="2">
        <v>17</v>
      </c>
      <c r="T344">
        <f t="shared" si="5"/>
        <v>34</v>
      </c>
      <c r="U344">
        <v>343</v>
      </c>
    </row>
    <row r="345" spans="1:21" ht="12.75" customHeight="1">
      <c r="A345" s="3" t="s">
        <v>88</v>
      </c>
      <c r="B345" s="3" t="s">
        <v>58</v>
      </c>
      <c r="C345" s="2">
        <v>6</v>
      </c>
      <c r="D345" s="3" t="s">
        <v>21</v>
      </c>
      <c r="E345" s="2">
        <v>0</v>
      </c>
      <c r="F345" s="2">
        <v>0</v>
      </c>
      <c r="G345" s="2">
        <v>0</v>
      </c>
      <c r="H345" s="2" t="b">
        <v>0</v>
      </c>
      <c r="I345" s="2" t="b">
        <v>0</v>
      </c>
      <c r="J345" s="2" t="b">
        <v>0</v>
      </c>
      <c r="K345" s="2">
        <v>0</v>
      </c>
      <c r="L345" s="2">
        <v>0</v>
      </c>
      <c r="M345" s="2">
        <v>891</v>
      </c>
      <c r="N345" s="2">
        <v>891</v>
      </c>
      <c r="O345" s="2">
        <v>20</v>
      </c>
      <c r="T345">
        <f t="shared" si="5"/>
        <v>0</v>
      </c>
      <c r="U345">
        <v>344</v>
      </c>
    </row>
    <row r="346" spans="1:21" ht="12.75" customHeight="1">
      <c r="A346" s="3" t="s">
        <v>88</v>
      </c>
      <c r="B346" s="3" t="s">
        <v>58</v>
      </c>
      <c r="C346" s="2">
        <v>6</v>
      </c>
      <c r="D346" s="3" t="s">
        <v>120</v>
      </c>
      <c r="E346" s="2">
        <v>9</v>
      </c>
      <c r="F346" s="2">
        <v>0</v>
      </c>
      <c r="G346" s="2">
        <v>1</v>
      </c>
      <c r="H346" s="2" t="b">
        <v>0</v>
      </c>
      <c r="I346" s="2" t="b">
        <v>0</v>
      </c>
      <c r="J346" s="2" t="b">
        <v>0</v>
      </c>
      <c r="K346" s="2">
        <v>0</v>
      </c>
      <c r="L346" s="2">
        <v>115</v>
      </c>
      <c r="M346" s="2">
        <v>1010</v>
      </c>
      <c r="N346" s="2">
        <v>895</v>
      </c>
      <c r="O346" s="2">
        <v>30</v>
      </c>
      <c r="T346">
        <f t="shared" si="5"/>
        <v>10</v>
      </c>
      <c r="U346">
        <v>345</v>
      </c>
    </row>
    <row r="347" spans="1:21" ht="12.75" customHeight="1">
      <c r="A347" s="3" t="s">
        <v>88</v>
      </c>
      <c r="B347" s="3" t="s">
        <v>58</v>
      </c>
      <c r="C347" s="2">
        <v>6</v>
      </c>
      <c r="D347" s="3" t="s">
        <v>21</v>
      </c>
      <c r="E347" s="2">
        <v>26</v>
      </c>
      <c r="F347" s="2">
        <v>19</v>
      </c>
      <c r="G347" s="2">
        <v>5</v>
      </c>
      <c r="H347" s="2" t="b">
        <v>0</v>
      </c>
      <c r="I347" s="2" t="b">
        <v>0</v>
      </c>
      <c r="J347" s="2" t="b">
        <v>0</v>
      </c>
      <c r="K347" s="2">
        <v>0</v>
      </c>
      <c r="L347" s="2">
        <v>1335</v>
      </c>
      <c r="M347" s="2">
        <v>1825</v>
      </c>
      <c r="N347" s="2">
        <v>1825</v>
      </c>
      <c r="O347" s="2">
        <v>21</v>
      </c>
      <c r="P347">
        <f>SUM(E340:E347)</f>
        <v>111</v>
      </c>
      <c r="Q347">
        <f>SUM(F340:F347)</f>
        <v>40</v>
      </c>
      <c r="R347">
        <f>SUM(G340:G347)</f>
        <v>20</v>
      </c>
      <c r="S347">
        <f>SUM(P347:R347)</f>
        <v>171</v>
      </c>
      <c r="T347">
        <f t="shared" si="5"/>
        <v>50</v>
      </c>
      <c r="U347">
        <v>346</v>
      </c>
    </row>
    <row r="348" spans="1:21" ht="12.75" customHeight="1">
      <c r="A348" s="3"/>
      <c r="B348" s="3"/>
      <c r="C348" s="2"/>
      <c r="D348" s="3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T348">
        <f t="shared" si="5"/>
        <v>0</v>
      </c>
      <c r="U348">
        <v>347</v>
      </c>
    </row>
    <row r="349" spans="1:21" ht="12.75" customHeight="1">
      <c r="A349" s="3" t="s">
        <v>87</v>
      </c>
      <c r="B349" s="3" t="s">
        <v>58</v>
      </c>
      <c r="C349" s="2">
        <v>6</v>
      </c>
      <c r="D349" s="3" t="s">
        <v>21</v>
      </c>
      <c r="E349" s="2">
        <v>16</v>
      </c>
      <c r="F349" s="2">
        <v>4</v>
      </c>
      <c r="G349" s="2">
        <v>2</v>
      </c>
      <c r="H349" s="2" t="b">
        <v>0</v>
      </c>
      <c r="I349" s="2" t="b">
        <v>0</v>
      </c>
      <c r="J349" s="2" t="b">
        <v>0</v>
      </c>
      <c r="K349" s="2">
        <v>0</v>
      </c>
      <c r="L349" s="2">
        <v>410</v>
      </c>
      <c r="M349" s="2">
        <v>1369</v>
      </c>
      <c r="N349" s="2">
        <v>1369</v>
      </c>
      <c r="O349" s="2">
        <v>9</v>
      </c>
      <c r="T349">
        <f t="shared" si="5"/>
        <v>22</v>
      </c>
      <c r="U349">
        <v>348</v>
      </c>
    </row>
    <row r="350" spans="1:21" ht="12.75" customHeight="1">
      <c r="A350" s="3" t="s">
        <v>87</v>
      </c>
      <c r="B350" s="3" t="s">
        <v>58</v>
      </c>
      <c r="C350" s="2">
        <v>6</v>
      </c>
      <c r="D350" s="3" t="s">
        <v>21</v>
      </c>
      <c r="E350" s="2">
        <v>74</v>
      </c>
      <c r="F350" s="2">
        <v>23</v>
      </c>
      <c r="G350" s="2">
        <v>15</v>
      </c>
      <c r="H350" s="2" t="b">
        <v>0</v>
      </c>
      <c r="I350" s="2" t="b">
        <v>1</v>
      </c>
      <c r="J350" s="2" t="b">
        <v>0</v>
      </c>
      <c r="K350" s="2">
        <v>0</v>
      </c>
      <c r="L350" s="2">
        <v>3265</v>
      </c>
      <c r="M350" s="2">
        <v>793</v>
      </c>
      <c r="N350" s="2">
        <v>793</v>
      </c>
      <c r="O350" s="2">
        <v>10</v>
      </c>
      <c r="T350">
        <f t="shared" si="5"/>
        <v>112</v>
      </c>
      <c r="U350">
        <v>349</v>
      </c>
    </row>
    <row r="351" spans="1:21" ht="12.75" customHeight="1">
      <c r="A351" s="3" t="s">
        <v>87</v>
      </c>
      <c r="B351" s="3" t="s">
        <v>58</v>
      </c>
      <c r="C351" s="2">
        <v>6</v>
      </c>
      <c r="D351" s="3" t="s">
        <v>21</v>
      </c>
      <c r="E351" s="2">
        <v>19</v>
      </c>
      <c r="F351" s="2">
        <v>9</v>
      </c>
      <c r="G351" s="2">
        <v>1</v>
      </c>
      <c r="H351" s="2" t="b">
        <v>1</v>
      </c>
      <c r="I351" s="2" t="b">
        <v>0</v>
      </c>
      <c r="J351" s="2" t="b">
        <v>0</v>
      </c>
      <c r="K351" s="2">
        <v>0</v>
      </c>
      <c r="L351" s="2">
        <v>1665</v>
      </c>
      <c r="M351" s="2">
        <v>458</v>
      </c>
      <c r="N351" s="2">
        <v>458</v>
      </c>
      <c r="O351" s="2">
        <v>12</v>
      </c>
      <c r="T351">
        <f t="shared" si="5"/>
        <v>29</v>
      </c>
      <c r="U351">
        <v>350</v>
      </c>
    </row>
    <row r="352" spans="1:21" ht="12.75" customHeight="1">
      <c r="A352" s="3" t="s">
        <v>87</v>
      </c>
      <c r="B352" s="3" t="s">
        <v>58</v>
      </c>
      <c r="C352" s="2">
        <v>6</v>
      </c>
      <c r="D352" s="3" t="s">
        <v>21</v>
      </c>
      <c r="E352" s="2">
        <v>0</v>
      </c>
      <c r="F352" s="2">
        <v>0</v>
      </c>
      <c r="G352" s="2">
        <v>0</v>
      </c>
      <c r="H352" s="2" t="b">
        <v>0</v>
      </c>
      <c r="I352" s="2" t="b">
        <v>0</v>
      </c>
      <c r="J352" s="2" t="b">
        <v>0</v>
      </c>
      <c r="K352" s="2">
        <v>0</v>
      </c>
      <c r="L352" s="2">
        <v>0</v>
      </c>
      <c r="M352" s="2">
        <v>721</v>
      </c>
      <c r="N352" s="2">
        <v>721</v>
      </c>
      <c r="O352" s="2">
        <v>14</v>
      </c>
      <c r="T352">
        <f t="shared" si="5"/>
        <v>0</v>
      </c>
      <c r="U352">
        <v>351</v>
      </c>
    </row>
    <row r="353" spans="1:21" ht="12.75" customHeight="1">
      <c r="A353" s="3" t="s">
        <v>87</v>
      </c>
      <c r="B353" s="3" t="s">
        <v>58</v>
      </c>
      <c r="C353" s="2">
        <v>6</v>
      </c>
      <c r="D353" s="3" t="s">
        <v>21</v>
      </c>
      <c r="E353" s="2">
        <v>11</v>
      </c>
      <c r="F353" s="2">
        <v>2</v>
      </c>
      <c r="G353" s="2">
        <v>1</v>
      </c>
      <c r="H353" s="2" t="b">
        <v>0</v>
      </c>
      <c r="I353" s="2" t="b">
        <v>0</v>
      </c>
      <c r="J353" s="2" t="b">
        <v>0</v>
      </c>
      <c r="K353" s="2">
        <v>0</v>
      </c>
      <c r="L353" s="2">
        <v>235</v>
      </c>
      <c r="M353" s="2">
        <v>1457</v>
      </c>
      <c r="N353" s="2">
        <v>1457</v>
      </c>
      <c r="O353" s="2">
        <v>18</v>
      </c>
      <c r="T353">
        <f t="shared" si="5"/>
        <v>14</v>
      </c>
      <c r="U353">
        <v>352</v>
      </c>
    </row>
    <row r="354" spans="1:21" ht="12.75" customHeight="1">
      <c r="A354" s="3" t="s">
        <v>87</v>
      </c>
      <c r="B354" s="3" t="s">
        <v>58</v>
      </c>
      <c r="C354" s="2">
        <v>6</v>
      </c>
      <c r="D354" s="3" t="s">
        <v>21</v>
      </c>
      <c r="E354" s="2">
        <v>0</v>
      </c>
      <c r="F354" s="2">
        <v>0</v>
      </c>
      <c r="G354" s="2">
        <v>0</v>
      </c>
      <c r="H354" s="2" t="b">
        <v>0</v>
      </c>
      <c r="I354" s="2" t="b">
        <v>0</v>
      </c>
      <c r="J354" s="2" t="b">
        <v>0</v>
      </c>
      <c r="K354" s="2">
        <v>0</v>
      </c>
      <c r="L354" s="2">
        <v>0</v>
      </c>
      <c r="M354" s="2">
        <v>1903</v>
      </c>
      <c r="N354" s="2">
        <v>1903</v>
      </c>
      <c r="O354" s="2">
        <v>19</v>
      </c>
      <c r="T354">
        <f t="shared" si="5"/>
        <v>0</v>
      </c>
      <c r="U354">
        <v>353</v>
      </c>
    </row>
    <row r="355" spans="1:21" ht="12.75" customHeight="1">
      <c r="A355" s="3" t="s">
        <v>87</v>
      </c>
      <c r="B355" s="3" t="s">
        <v>58</v>
      </c>
      <c r="C355" s="2">
        <v>6</v>
      </c>
      <c r="D355" s="3" t="s">
        <v>21</v>
      </c>
      <c r="E355" s="2">
        <v>117</v>
      </c>
      <c r="F355" s="2">
        <v>36</v>
      </c>
      <c r="G355" s="2">
        <v>10</v>
      </c>
      <c r="H355" s="2" t="b">
        <v>0</v>
      </c>
      <c r="I355" s="2" t="b">
        <v>1</v>
      </c>
      <c r="J355" s="2" t="b">
        <v>0</v>
      </c>
      <c r="K355" s="2">
        <v>0</v>
      </c>
      <c r="L355" s="2">
        <v>4220</v>
      </c>
      <c r="M355" s="2">
        <v>2015</v>
      </c>
      <c r="N355" s="2">
        <v>2015</v>
      </c>
      <c r="O355" s="2">
        <v>22</v>
      </c>
      <c r="P355">
        <f>SUM(E354:E355)</f>
        <v>117</v>
      </c>
      <c r="Q355">
        <f>SUM(F354:F355)</f>
        <v>36</v>
      </c>
      <c r="R355">
        <f>SUM(G354:G355)</f>
        <v>10</v>
      </c>
      <c r="S355">
        <f>SUM(P355:R355)</f>
        <v>163</v>
      </c>
      <c r="T355">
        <f t="shared" si="5"/>
        <v>163</v>
      </c>
      <c r="U355">
        <v>354</v>
      </c>
    </row>
    <row r="356" spans="1:21" ht="12.75" customHeight="1">
      <c r="A356" s="3"/>
      <c r="B356" s="3"/>
      <c r="C356" s="2"/>
      <c r="D356" s="3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T356">
        <f t="shared" si="5"/>
        <v>0</v>
      </c>
      <c r="U356">
        <v>355</v>
      </c>
    </row>
    <row r="357" spans="1:21" ht="12.75" customHeight="1">
      <c r="A357" s="3" t="s">
        <v>69</v>
      </c>
      <c r="B357" s="3" t="s">
        <v>70</v>
      </c>
      <c r="C357" s="2">
        <v>4</v>
      </c>
      <c r="D357" s="3" t="s">
        <v>24</v>
      </c>
      <c r="E357" s="2">
        <v>73</v>
      </c>
      <c r="F357" s="2">
        <v>17</v>
      </c>
      <c r="G357" s="2">
        <v>5</v>
      </c>
      <c r="H357" s="2" t="b">
        <v>0</v>
      </c>
      <c r="I357" s="2" t="b">
        <v>0</v>
      </c>
      <c r="J357" s="2" t="b">
        <v>0</v>
      </c>
      <c r="K357" s="2">
        <v>0</v>
      </c>
      <c r="L357" s="2">
        <v>1705</v>
      </c>
      <c r="M357" s="2">
        <v>750</v>
      </c>
      <c r="N357" s="2">
        <v>750</v>
      </c>
      <c r="O357" s="2">
        <v>9</v>
      </c>
      <c r="T357">
        <f t="shared" si="5"/>
        <v>95</v>
      </c>
      <c r="U357">
        <v>356</v>
      </c>
    </row>
    <row r="358" spans="1:21" ht="12.75" customHeight="1">
      <c r="A358" s="3" t="s">
        <v>69</v>
      </c>
      <c r="B358" s="3" t="s">
        <v>70</v>
      </c>
      <c r="C358" s="2">
        <v>4</v>
      </c>
      <c r="D358" s="3" t="s">
        <v>24</v>
      </c>
      <c r="E358" s="2">
        <v>58</v>
      </c>
      <c r="F358" s="2">
        <v>12</v>
      </c>
      <c r="G358" s="2">
        <v>8</v>
      </c>
      <c r="H358" s="2" t="b">
        <v>0</v>
      </c>
      <c r="I358" s="2" t="b">
        <v>0</v>
      </c>
      <c r="J358" s="2" t="b">
        <v>0</v>
      </c>
      <c r="K358" s="2">
        <v>0</v>
      </c>
      <c r="L358" s="2">
        <v>1380</v>
      </c>
      <c r="M358" s="2">
        <v>937</v>
      </c>
      <c r="N358" s="2">
        <v>937</v>
      </c>
      <c r="O358" s="2">
        <v>11</v>
      </c>
      <c r="T358">
        <f t="shared" si="5"/>
        <v>78</v>
      </c>
      <c r="U358">
        <v>357</v>
      </c>
    </row>
    <row r="359" spans="1:21" ht="12.75" customHeight="1">
      <c r="A359" s="3" t="s">
        <v>69</v>
      </c>
      <c r="B359" s="3" t="s">
        <v>70</v>
      </c>
      <c r="C359" s="2">
        <v>4</v>
      </c>
      <c r="D359" s="3" t="s">
        <v>24</v>
      </c>
      <c r="E359" s="2">
        <v>74</v>
      </c>
      <c r="F359" s="2">
        <v>13</v>
      </c>
      <c r="G359" s="2">
        <v>4</v>
      </c>
      <c r="H359" s="2" t="b">
        <v>0</v>
      </c>
      <c r="I359" s="2" t="b">
        <v>1</v>
      </c>
      <c r="J359" s="2" t="b">
        <v>0</v>
      </c>
      <c r="K359" s="2">
        <v>0</v>
      </c>
      <c r="L359" s="2">
        <v>2290</v>
      </c>
      <c r="M359" s="2">
        <v>925</v>
      </c>
      <c r="N359" s="2">
        <v>925</v>
      </c>
      <c r="O359" s="2">
        <v>13</v>
      </c>
      <c r="T359">
        <f t="shared" si="5"/>
        <v>91</v>
      </c>
      <c r="U359">
        <v>358</v>
      </c>
    </row>
    <row r="360" spans="1:21" ht="12.75" customHeight="1">
      <c r="A360" s="3" t="s">
        <v>69</v>
      </c>
      <c r="B360" s="3" t="s">
        <v>70</v>
      </c>
      <c r="C360" s="2">
        <v>4</v>
      </c>
      <c r="D360" s="3" t="s">
        <v>24</v>
      </c>
      <c r="E360" s="2">
        <v>0</v>
      </c>
      <c r="F360" s="2">
        <v>0</v>
      </c>
      <c r="G360" s="2">
        <v>0</v>
      </c>
      <c r="H360" s="2" t="b">
        <v>0</v>
      </c>
      <c r="I360" s="2" t="b">
        <v>0</v>
      </c>
      <c r="J360" s="2" t="b">
        <v>0</v>
      </c>
      <c r="K360" s="2">
        <v>0</v>
      </c>
      <c r="L360" s="2">
        <v>0</v>
      </c>
      <c r="M360" s="2">
        <v>208</v>
      </c>
      <c r="N360" s="2">
        <v>208</v>
      </c>
      <c r="O360" s="2">
        <v>14</v>
      </c>
      <c r="T360">
        <f t="shared" si="5"/>
        <v>0</v>
      </c>
      <c r="U360">
        <v>359</v>
      </c>
    </row>
    <row r="361" spans="1:21" ht="12.75" customHeight="1">
      <c r="A361" s="3" t="s">
        <v>69</v>
      </c>
      <c r="B361" s="3" t="s">
        <v>70</v>
      </c>
      <c r="C361" s="2">
        <v>4</v>
      </c>
      <c r="D361" s="3" t="s">
        <v>24</v>
      </c>
      <c r="E361" s="2">
        <v>37</v>
      </c>
      <c r="F361" s="2">
        <v>6</v>
      </c>
      <c r="G361" s="2">
        <v>7</v>
      </c>
      <c r="H361" s="2" t="b">
        <v>0</v>
      </c>
      <c r="I361" s="2" t="b">
        <v>0</v>
      </c>
      <c r="J361" s="2" t="b">
        <v>0</v>
      </c>
      <c r="K361" s="2">
        <v>0</v>
      </c>
      <c r="L361" s="2">
        <v>845</v>
      </c>
      <c r="M361" s="2">
        <v>454</v>
      </c>
      <c r="N361" s="2">
        <v>454</v>
      </c>
      <c r="O361" s="2">
        <v>16</v>
      </c>
      <c r="T361">
        <f t="shared" si="5"/>
        <v>50</v>
      </c>
      <c r="U361">
        <v>360</v>
      </c>
    </row>
    <row r="362" spans="1:21" ht="12.75" customHeight="1">
      <c r="A362" s="3" t="s">
        <v>69</v>
      </c>
      <c r="B362" s="3" t="s">
        <v>70</v>
      </c>
      <c r="C362" s="2">
        <v>4</v>
      </c>
      <c r="D362" s="3" t="s">
        <v>24</v>
      </c>
      <c r="E362" s="2">
        <v>31</v>
      </c>
      <c r="F362" s="2">
        <v>8</v>
      </c>
      <c r="G362" s="2">
        <v>7</v>
      </c>
      <c r="H362" s="2" t="b">
        <v>0</v>
      </c>
      <c r="I362" s="2" t="b">
        <v>1</v>
      </c>
      <c r="J362" s="2" t="b">
        <v>0</v>
      </c>
      <c r="K362" s="2">
        <v>0</v>
      </c>
      <c r="L362" s="2">
        <v>1685</v>
      </c>
      <c r="M362" s="2">
        <v>864</v>
      </c>
      <c r="N362" s="2">
        <v>864</v>
      </c>
      <c r="O362" s="2">
        <v>18</v>
      </c>
      <c r="T362">
        <f t="shared" si="5"/>
        <v>46</v>
      </c>
      <c r="U362">
        <v>361</v>
      </c>
    </row>
    <row r="363" spans="1:21" ht="12.75" customHeight="1">
      <c r="A363" s="3" t="s">
        <v>69</v>
      </c>
      <c r="B363" s="3" t="s">
        <v>70</v>
      </c>
      <c r="C363" s="2">
        <v>4</v>
      </c>
      <c r="D363" s="3" t="s">
        <v>24</v>
      </c>
      <c r="E363" s="2">
        <v>0</v>
      </c>
      <c r="F363" s="2">
        <v>0</v>
      </c>
      <c r="G363" s="2">
        <v>0</v>
      </c>
      <c r="H363" s="2" t="b">
        <v>0</v>
      </c>
      <c r="I363" s="2" t="b">
        <v>0</v>
      </c>
      <c r="J363" s="2" t="b">
        <v>0</v>
      </c>
      <c r="K363" s="2">
        <v>0</v>
      </c>
      <c r="L363" s="2">
        <v>0</v>
      </c>
      <c r="M363" s="2">
        <v>1255</v>
      </c>
      <c r="N363" s="2">
        <v>1255</v>
      </c>
      <c r="O363" s="2">
        <v>19</v>
      </c>
      <c r="T363">
        <f t="shared" si="5"/>
        <v>0</v>
      </c>
      <c r="U363">
        <v>362</v>
      </c>
    </row>
    <row r="364" spans="1:21" ht="12.75" customHeight="1">
      <c r="A364" s="3" t="s">
        <v>69</v>
      </c>
      <c r="B364" s="3" t="s">
        <v>70</v>
      </c>
      <c r="C364" s="2">
        <v>4</v>
      </c>
      <c r="D364" s="3" t="s">
        <v>24</v>
      </c>
      <c r="E364" s="2">
        <v>6</v>
      </c>
      <c r="F364" s="2">
        <v>8</v>
      </c>
      <c r="G364" s="2">
        <v>0</v>
      </c>
      <c r="H364" s="2" t="b">
        <v>1</v>
      </c>
      <c r="I364" s="2" t="b">
        <v>0</v>
      </c>
      <c r="J364" s="2" t="b">
        <v>0</v>
      </c>
      <c r="K364" s="2">
        <v>0</v>
      </c>
      <c r="L364" s="2">
        <v>1260</v>
      </c>
      <c r="M364" s="2">
        <v>396</v>
      </c>
      <c r="N364" s="2">
        <v>396</v>
      </c>
      <c r="O364" s="2">
        <v>21</v>
      </c>
      <c r="P364">
        <f>SUM(E357:E364)</f>
        <v>279</v>
      </c>
      <c r="Q364">
        <f>SUM(F357:F364)</f>
        <v>64</v>
      </c>
      <c r="R364">
        <f>SUM(G357:G364)</f>
        <v>31</v>
      </c>
      <c r="S364">
        <f>SUM(P364:R364)</f>
        <v>374</v>
      </c>
      <c r="T364">
        <f t="shared" si="5"/>
        <v>14</v>
      </c>
      <c r="U364">
        <v>363</v>
      </c>
    </row>
    <row r="365" spans="12:14" ht="12.75">
      <c r="L365" s="2"/>
      <c r="M365" s="2"/>
      <c r="N365" s="2"/>
    </row>
  </sheetData>
  <sheetProtection/>
  <printOptions/>
  <pageMargins left="0.26" right="0.25" top="0" bottom="0" header="0" footer="0.5"/>
  <pageSetup horizontalDpi="600" verticalDpi="600" orientation="portrait" paperSize="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15.57421875" style="0" customWidth="1"/>
  </cols>
  <sheetData>
    <row r="1" spans="2:4" ht="12.75">
      <c r="B1" t="s">
        <v>138</v>
      </c>
      <c r="C1" t="s">
        <v>139</v>
      </c>
      <c r="D1" t="s">
        <v>191</v>
      </c>
    </row>
    <row r="2" spans="1:4" ht="12.75">
      <c r="A2" t="s">
        <v>136</v>
      </c>
      <c r="B2">
        <f>'MONDAY AM'!P48</f>
        <v>8450</v>
      </c>
      <c r="C2">
        <f>'MONDAY AM'!P37</f>
        <v>13010</v>
      </c>
      <c r="D2" t="s">
        <v>21</v>
      </c>
    </row>
    <row r="3" spans="1:4" ht="12.75">
      <c r="A3" t="s">
        <v>137</v>
      </c>
      <c r="B3">
        <f>'MONDAY AM'!P23</f>
        <v>21665</v>
      </c>
      <c r="C3">
        <f>'MONDAY AM'!P12</f>
        <v>8315</v>
      </c>
      <c r="D3" t="s">
        <v>153</v>
      </c>
    </row>
    <row r="4" spans="1:4" ht="12.75">
      <c r="A4" t="s">
        <v>140</v>
      </c>
      <c r="B4">
        <f>'MONDAY PM'!P23</f>
        <v>16940</v>
      </c>
      <c r="C4">
        <f>'MONDAY PM'!P12</f>
        <v>9125</v>
      </c>
      <c r="D4" t="s">
        <v>153</v>
      </c>
    </row>
    <row r="5" spans="1:4" ht="12.75">
      <c r="A5" t="s">
        <v>141</v>
      </c>
      <c r="B5">
        <f>'MONDAY PM'!P48</f>
        <v>11445</v>
      </c>
      <c r="C5">
        <f>'MONDAY PM'!P37</f>
        <v>8315</v>
      </c>
      <c r="D5" t="s">
        <v>153</v>
      </c>
    </row>
    <row r="6" spans="1:4" ht="12.75">
      <c r="A6" t="s">
        <v>142</v>
      </c>
      <c r="B6">
        <f>'TUE AM'!P23</f>
        <v>18245</v>
      </c>
      <c r="C6">
        <f>'TUE AM'!P12</f>
        <v>9340</v>
      </c>
      <c r="D6" t="s">
        <v>153</v>
      </c>
    </row>
    <row r="7" spans="1:4" ht="12.75">
      <c r="A7" t="s">
        <v>143</v>
      </c>
      <c r="B7">
        <f>'TUE AM'!P48</f>
        <v>11205</v>
      </c>
      <c r="C7">
        <f>'TUE AM'!P37</f>
        <v>8200</v>
      </c>
      <c r="D7" t="s">
        <v>153</v>
      </c>
    </row>
    <row r="8" spans="1:4" ht="12.75">
      <c r="A8" t="s">
        <v>144</v>
      </c>
      <c r="B8">
        <f>'TUE PM'!P48</f>
        <v>7499</v>
      </c>
      <c r="C8">
        <f>'TUE PM'!P37</f>
        <v>2496</v>
      </c>
      <c r="D8" t="s">
        <v>153</v>
      </c>
    </row>
    <row r="9" spans="1:4" ht="12.75">
      <c r="A9" t="s">
        <v>145</v>
      </c>
      <c r="B9">
        <f>'TUE PM'!P23</f>
        <v>2500</v>
      </c>
      <c r="C9">
        <f>'TUE PM'!P12</f>
        <v>6899</v>
      </c>
      <c r="D9" t="s">
        <v>21</v>
      </c>
    </row>
    <row r="10" spans="1:4" ht="12.75">
      <c r="A10" t="s">
        <v>146</v>
      </c>
      <c r="B10">
        <f>'WEND NIGHT'!P22</f>
        <v>6245</v>
      </c>
      <c r="C10">
        <f>'WEND NIGHT'!P11</f>
        <v>5870</v>
      </c>
      <c r="D10" t="s">
        <v>153</v>
      </c>
    </row>
    <row r="11" spans="1:4" ht="12.75">
      <c r="A11" t="s">
        <v>147</v>
      </c>
      <c r="B11">
        <f>'THURS AM'!P23</f>
        <v>18955</v>
      </c>
      <c r="C11">
        <f>'THURS AM'!P12</f>
        <v>8840</v>
      </c>
      <c r="D11" t="s">
        <v>153</v>
      </c>
    </row>
    <row r="12" spans="1:4" ht="12.75">
      <c r="A12" t="s">
        <v>150</v>
      </c>
      <c r="B12">
        <f>'THURS AM'!P48</f>
        <v>10585</v>
      </c>
      <c r="C12">
        <f>'THURS AM'!P37</f>
        <v>10590</v>
      </c>
      <c r="D12" t="s">
        <v>21</v>
      </c>
    </row>
    <row r="13" spans="1:4" ht="12.75">
      <c r="A13" t="s">
        <v>148</v>
      </c>
      <c r="B13">
        <f>'THURS PM'!P12</f>
        <v>13800</v>
      </c>
      <c r="C13">
        <f>'THURS PM'!P21</f>
        <v>13699</v>
      </c>
      <c r="D13" t="s">
        <v>153</v>
      </c>
    </row>
    <row r="14" spans="1:4" ht="12.75">
      <c r="A14" t="s">
        <v>149</v>
      </c>
      <c r="B14">
        <f>'THURS PM'!P33</f>
        <v>13800</v>
      </c>
      <c r="C14">
        <f>'THURS PM'!P44</f>
        <v>6951</v>
      </c>
      <c r="D14" t="s">
        <v>153</v>
      </c>
    </row>
    <row r="15" spans="1:4" ht="12.75">
      <c r="A15" t="s">
        <v>151</v>
      </c>
      <c r="B15">
        <f>'FRID AM'!P19</f>
        <v>8030</v>
      </c>
      <c r="C15">
        <f>'FRID AM'!P12</f>
        <v>13420</v>
      </c>
      <c r="D15" t="s">
        <v>21</v>
      </c>
    </row>
    <row r="16" spans="1:4" ht="12.75">
      <c r="A16" t="s">
        <v>152</v>
      </c>
      <c r="B16">
        <f>'FRID AM'!P44</f>
        <v>18370</v>
      </c>
      <c r="C16">
        <f>'FRID AM'!P33</f>
        <v>14710</v>
      </c>
      <c r="D16" t="s">
        <v>153</v>
      </c>
    </row>
    <row r="18" spans="2:4" ht="12.75">
      <c r="B18">
        <f>SUM(B2:B17)</f>
        <v>187734</v>
      </c>
      <c r="C18">
        <f>SUM(C2:C17)</f>
        <v>139780</v>
      </c>
      <c r="D18">
        <f>B18-C18</f>
        <v>47954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4"/>
  <sheetViews>
    <sheetView zoomScale="80" zoomScaleNormal="80" zoomScalePageLayoutView="0" workbookViewId="0" topLeftCell="A7">
      <selection activeCell="R2" sqref="R2"/>
    </sheetView>
  </sheetViews>
  <sheetFormatPr defaultColWidth="9.140625" defaultRowHeight="12.75"/>
  <cols>
    <col min="1" max="1" width="15.421875" style="0" bestFit="1" customWidth="1"/>
    <col min="2" max="2" width="19.140625" style="0" customWidth="1"/>
    <col min="3" max="3" width="5.57421875" style="0" bestFit="1" customWidth="1"/>
    <col min="4" max="4" width="5.421875" style="0" bestFit="1" customWidth="1"/>
    <col min="5" max="5" width="6.00390625" style="0" bestFit="1" customWidth="1"/>
    <col min="6" max="6" width="5.7109375" style="0" bestFit="1" customWidth="1"/>
    <col min="7" max="7" width="5.00390625" style="0" customWidth="1"/>
    <col min="17" max="17" width="17.00390625" style="0" customWidth="1"/>
  </cols>
  <sheetData>
    <row r="1" spans="1:18" ht="12.75">
      <c r="A1" s="1" t="s">
        <v>1</v>
      </c>
      <c r="B1" s="1" t="s">
        <v>2</v>
      </c>
      <c r="C1" s="1" t="s">
        <v>3</v>
      </c>
      <c r="D1" s="1" t="s">
        <v>4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14</v>
      </c>
      <c r="N1" s="1" t="s">
        <v>15</v>
      </c>
      <c r="O1" s="1" t="s">
        <v>18</v>
      </c>
      <c r="R1" s="12" t="s">
        <v>173</v>
      </c>
    </row>
    <row r="2" spans="1:18" ht="12.75">
      <c r="A2" s="3" t="s">
        <v>22</v>
      </c>
      <c r="B2" s="3" t="s">
        <v>23</v>
      </c>
      <c r="C2" s="2">
        <v>6</v>
      </c>
      <c r="D2" s="3" t="s">
        <v>24</v>
      </c>
      <c r="E2" s="2">
        <v>45</v>
      </c>
      <c r="F2" s="2">
        <v>28</v>
      </c>
      <c r="G2" s="2">
        <v>9</v>
      </c>
      <c r="H2" s="2" t="b">
        <v>0</v>
      </c>
      <c r="I2" s="2" t="b">
        <v>0</v>
      </c>
      <c r="J2" s="2" t="b">
        <v>0</v>
      </c>
      <c r="K2" s="2">
        <v>0</v>
      </c>
      <c r="L2" s="2">
        <v>2075</v>
      </c>
      <c r="M2" s="2">
        <v>2333</v>
      </c>
      <c r="N2" s="2">
        <v>2333</v>
      </c>
      <c r="O2" s="2">
        <v>8</v>
      </c>
      <c r="P2" s="2"/>
      <c r="Q2" s="4"/>
      <c r="R2" s="2">
        <f>(C2-1)*2</f>
        <v>10</v>
      </c>
    </row>
    <row r="3" spans="1:18" ht="12.75">
      <c r="A3" s="3" t="s">
        <v>25</v>
      </c>
      <c r="B3" s="3" t="s">
        <v>23</v>
      </c>
      <c r="C3" s="2">
        <v>6</v>
      </c>
      <c r="D3" s="3" t="s">
        <v>24</v>
      </c>
      <c r="E3" s="2">
        <v>41</v>
      </c>
      <c r="F3" s="2">
        <v>13</v>
      </c>
      <c r="G3" s="2">
        <v>12</v>
      </c>
      <c r="H3" s="2" t="b">
        <v>0</v>
      </c>
      <c r="I3" s="2" t="b">
        <v>0</v>
      </c>
      <c r="J3" s="2" t="b">
        <v>0</v>
      </c>
      <c r="K3" s="2">
        <v>0</v>
      </c>
      <c r="L3" s="2">
        <v>1360</v>
      </c>
      <c r="M3" s="2">
        <v>2333</v>
      </c>
      <c r="N3" s="2">
        <v>2333</v>
      </c>
      <c r="O3" s="2">
        <v>8</v>
      </c>
      <c r="P3" s="2"/>
      <c r="Q3" s="4"/>
      <c r="R3" s="2">
        <f aca="true" t="shared" si="0" ref="R3:R11">(C3-1)*2</f>
        <v>10</v>
      </c>
    </row>
    <row r="4" spans="1:18" ht="12.75">
      <c r="A4" s="3" t="s">
        <v>26</v>
      </c>
      <c r="B4" s="3" t="s">
        <v>27</v>
      </c>
      <c r="C4" s="2">
        <v>3</v>
      </c>
      <c r="D4" s="3" t="s">
        <v>24</v>
      </c>
      <c r="E4" s="2">
        <v>0</v>
      </c>
      <c r="F4" s="2">
        <v>0</v>
      </c>
      <c r="G4" s="2">
        <v>0</v>
      </c>
      <c r="H4" s="2" t="b">
        <v>0</v>
      </c>
      <c r="I4" s="2" t="b">
        <v>0</v>
      </c>
      <c r="J4" s="2" t="b">
        <v>0</v>
      </c>
      <c r="K4" s="2">
        <v>0</v>
      </c>
      <c r="L4" s="2">
        <v>0</v>
      </c>
      <c r="M4" s="2">
        <v>1633</v>
      </c>
      <c r="N4" s="2">
        <v>1633</v>
      </c>
      <c r="O4" s="2">
        <v>8</v>
      </c>
      <c r="P4" s="2"/>
      <c r="Q4" s="4"/>
      <c r="R4" s="2">
        <f t="shared" si="0"/>
        <v>4</v>
      </c>
    </row>
    <row r="5" spans="1:18" ht="12.75">
      <c r="A5" s="3" t="s">
        <v>28</v>
      </c>
      <c r="B5" s="3" t="s">
        <v>29</v>
      </c>
      <c r="C5" s="2">
        <v>6</v>
      </c>
      <c r="D5" s="3" t="s">
        <v>24</v>
      </c>
      <c r="E5" s="2">
        <v>14</v>
      </c>
      <c r="F5" s="2">
        <v>0</v>
      </c>
      <c r="G5" s="2">
        <v>2</v>
      </c>
      <c r="H5" s="2" t="b">
        <v>0</v>
      </c>
      <c r="I5" s="2" t="b">
        <v>0</v>
      </c>
      <c r="J5" s="2" t="b">
        <v>0</v>
      </c>
      <c r="K5" s="2">
        <v>0</v>
      </c>
      <c r="L5" s="2">
        <v>190</v>
      </c>
      <c r="M5" s="2">
        <v>2333</v>
      </c>
      <c r="N5" s="2">
        <v>2333</v>
      </c>
      <c r="O5" s="2">
        <v>8</v>
      </c>
      <c r="P5" s="2"/>
      <c r="Q5" s="4"/>
      <c r="R5" s="2">
        <f t="shared" si="0"/>
        <v>10</v>
      </c>
    </row>
    <row r="6" spans="1:18" ht="12.75">
      <c r="A6" s="3" t="s">
        <v>30</v>
      </c>
      <c r="B6" s="3" t="s">
        <v>31</v>
      </c>
      <c r="C6" s="2">
        <v>6</v>
      </c>
      <c r="D6" s="3" t="s">
        <v>24</v>
      </c>
      <c r="E6" s="2">
        <v>15</v>
      </c>
      <c r="F6" s="2">
        <v>2</v>
      </c>
      <c r="G6" s="2">
        <v>1</v>
      </c>
      <c r="H6" s="2" t="b">
        <v>0</v>
      </c>
      <c r="I6" s="2" t="b">
        <v>0</v>
      </c>
      <c r="J6" s="2" t="b">
        <v>0</v>
      </c>
      <c r="K6" s="2">
        <v>0</v>
      </c>
      <c r="L6" s="2">
        <v>275</v>
      </c>
      <c r="M6" s="2">
        <v>2333</v>
      </c>
      <c r="N6" s="2">
        <v>2333</v>
      </c>
      <c r="O6" s="2">
        <v>8</v>
      </c>
      <c r="P6" s="2"/>
      <c r="Q6" s="4"/>
      <c r="R6" s="2">
        <f t="shared" si="0"/>
        <v>10</v>
      </c>
    </row>
    <row r="7" spans="1:18" ht="12.75">
      <c r="A7" s="3" t="s">
        <v>32</v>
      </c>
      <c r="B7" s="3" t="s">
        <v>33</v>
      </c>
      <c r="C7" s="2">
        <v>5.5</v>
      </c>
      <c r="D7" s="3" t="s">
        <v>24</v>
      </c>
      <c r="E7" s="2">
        <v>50</v>
      </c>
      <c r="F7" s="2">
        <v>17</v>
      </c>
      <c r="G7" s="2">
        <v>8</v>
      </c>
      <c r="H7" s="2" t="b">
        <v>0</v>
      </c>
      <c r="I7" s="2" t="b">
        <v>0</v>
      </c>
      <c r="J7" s="2" t="b">
        <v>0</v>
      </c>
      <c r="K7" s="2">
        <v>200</v>
      </c>
      <c r="L7" s="2">
        <v>1550</v>
      </c>
      <c r="M7" s="2">
        <v>2100</v>
      </c>
      <c r="N7" s="2">
        <v>2100</v>
      </c>
      <c r="O7" s="2">
        <v>8</v>
      </c>
      <c r="P7" s="2"/>
      <c r="Q7" s="4"/>
      <c r="R7" s="2">
        <f t="shared" si="0"/>
        <v>9</v>
      </c>
    </row>
    <row r="8" spans="1:18" ht="12.75">
      <c r="A8" s="3" t="s">
        <v>34</v>
      </c>
      <c r="B8" s="3" t="s">
        <v>35</v>
      </c>
      <c r="C8" s="2">
        <v>6</v>
      </c>
      <c r="D8" s="3" t="s">
        <v>24</v>
      </c>
      <c r="E8" s="2">
        <v>9</v>
      </c>
      <c r="F8" s="2">
        <v>1</v>
      </c>
      <c r="G8" s="2">
        <v>1</v>
      </c>
      <c r="H8" s="2" t="b">
        <v>0</v>
      </c>
      <c r="I8" s="2" t="b">
        <v>0</v>
      </c>
      <c r="J8" s="2" t="b">
        <v>0</v>
      </c>
      <c r="K8" s="2">
        <v>0</v>
      </c>
      <c r="L8" s="2">
        <v>165</v>
      </c>
      <c r="M8" s="2">
        <v>2333</v>
      </c>
      <c r="N8" s="2">
        <v>2333</v>
      </c>
      <c r="O8" s="2">
        <v>8</v>
      </c>
      <c r="P8" s="2"/>
      <c r="Q8" s="4"/>
      <c r="R8" s="2">
        <f t="shared" si="0"/>
        <v>10</v>
      </c>
    </row>
    <row r="9" spans="1:18" ht="12.75">
      <c r="A9" s="3" t="s">
        <v>36</v>
      </c>
      <c r="B9" s="3" t="s">
        <v>37</v>
      </c>
      <c r="C9" s="2">
        <v>5.5</v>
      </c>
      <c r="D9" s="3" t="s">
        <v>24</v>
      </c>
      <c r="E9" s="2">
        <v>32</v>
      </c>
      <c r="F9" s="2">
        <v>11</v>
      </c>
      <c r="G9" s="2">
        <v>5</v>
      </c>
      <c r="H9" s="2" t="b">
        <v>0</v>
      </c>
      <c r="I9" s="2" t="b">
        <v>0</v>
      </c>
      <c r="J9" s="2" t="b">
        <v>0</v>
      </c>
      <c r="K9" s="2">
        <v>0</v>
      </c>
      <c r="L9" s="2">
        <v>995</v>
      </c>
      <c r="M9" s="2">
        <v>2100</v>
      </c>
      <c r="N9" s="2">
        <v>2100</v>
      </c>
      <c r="O9" s="2">
        <v>8</v>
      </c>
      <c r="P9" s="2"/>
      <c r="Q9" s="4"/>
      <c r="R9" s="2">
        <f t="shared" si="0"/>
        <v>9</v>
      </c>
    </row>
    <row r="10" spans="1:18" ht="12.75">
      <c r="A10" s="3" t="s">
        <v>38</v>
      </c>
      <c r="B10" s="3" t="s">
        <v>39</v>
      </c>
      <c r="C10" s="2">
        <v>4.5</v>
      </c>
      <c r="D10" s="3" t="s">
        <v>24</v>
      </c>
      <c r="E10" s="2">
        <v>2</v>
      </c>
      <c r="F10" s="2">
        <v>0</v>
      </c>
      <c r="G10" s="2">
        <v>0</v>
      </c>
      <c r="H10" s="2" t="b">
        <v>0</v>
      </c>
      <c r="I10" s="2" t="b">
        <v>0</v>
      </c>
      <c r="J10" s="2" t="b">
        <v>0</v>
      </c>
      <c r="K10" s="2">
        <v>0</v>
      </c>
      <c r="L10" s="2">
        <v>20</v>
      </c>
      <c r="M10" s="2">
        <v>1867</v>
      </c>
      <c r="N10" s="2">
        <v>1867</v>
      </c>
      <c r="O10" s="2">
        <v>8</v>
      </c>
      <c r="P10" s="2"/>
      <c r="Q10" s="4"/>
      <c r="R10" s="2">
        <f t="shared" si="0"/>
        <v>7</v>
      </c>
    </row>
    <row r="11" spans="1:18" ht="12.75">
      <c r="A11" s="3" t="s">
        <v>40</v>
      </c>
      <c r="B11" s="3" t="s">
        <v>41</v>
      </c>
      <c r="C11" s="2">
        <v>5.5</v>
      </c>
      <c r="D11" s="3" t="s">
        <v>24</v>
      </c>
      <c r="E11" s="2">
        <v>36</v>
      </c>
      <c r="F11" s="2">
        <v>20</v>
      </c>
      <c r="G11" s="2">
        <v>5</v>
      </c>
      <c r="H11" s="2" t="b">
        <v>0</v>
      </c>
      <c r="I11" s="2" t="b">
        <v>0</v>
      </c>
      <c r="J11" s="2" t="b">
        <v>0</v>
      </c>
      <c r="K11" s="2">
        <v>0</v>
      </c>
      <c r="L11" s="2">
        <v>1485</v>
      </c>
      <c r="M11" s="2">
        <v>2100</v>
      </c>
      <c r="N11" s="2">
        <v>2100</v>
      </c>
      <c r="O11" s="2">
        <v>8</v>
      </c>
      <c r="P11" s="2"/>
      <c r="Q11" s="4"/>
      <c r="R11" s="2">
        <f t="shared" si="0"/>
        <v>9</v>
      </c>
    </row>
    <row r="12" spans="1:18" ht="15" customHeight="1">
      <c r="A12" s="3"/>
      <c r="B12" s="3"/>
      <c r="C12" s="2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>
        <f>SUM(K2:L11)</f>
        <v>8315</v>
      </c>
      <c r="Q12" s="5" t="s">
        <v>122</v>
      </c>
      <c r="R12" s="2"/>
    </row>
    <row r="13" spans="1:18" ht="12.75">
      <c r="A13" s="3"/>
      <c r="B13" s="3"/>
      <c r="C13" s="2"/>
      <c r="D13" s="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4"/>
      <c r="R13" s="12" t="s">
        <v>173</v>
      </c>
    </row>
    <row r="14" spans="1:18" ht="12.75">
      <c r="A14" s="3" t="s">
        <v>19</v>
      </c>
      <c r="B14" s="3" t="s">
        <v>20</v>
      </c>
      <c r="C14" s="2">
        <v>5</v>
      </c>
      <c r="D14" s="3" t="s">
        <v>21</v>
      </c>
      <c r="E14" s="2">
        <v>93</v>
      </c>
      <c r="F14" s="2">
        <v>22</v>
      </c>
      <c r="G14" s="2">
        <v>13</v>
      </c>
      <c r="H14" s="2" t="b">
        <v>0</v>
      </c>
      <c r="I14" s="2" t="b">
        <v>1</v>
      </c>
      <c r="J14" s="2" t="b">
        <v>0</v>
      </c>
      <c r="K14" s="2">
        <v>0</v>
      </c>
      <c r="L14" s="2">
        <v>3255</v>
      </c>
      <c r="M14" s="2">
        <v>949</v>
      </c>
      <c r="N14" s="2">
        <v>949</v>
      </c>
      <c r="O14" s="2">
        <v>8</v>
      </c>
      <c r="P14" s="2"/>
      <c r="Q14" s="4"/>
      <c r="R14" s="2">
        <f>(C14-1)*2</f>
        <v>8</v>
      </c>
    </row>
    <row r="15" spans="1:18" ht="12.75">
      <c r="A15" s="3" t="s">
        <v>42</v>
      </c>
      <c r="B15" s="3" t="s">
        <v>43</v>
      </c>
      <c r="C15" s="2">
        <v>6.5</v>
      </c>
      <c r="D15" s="3" t="s">
        <v>21</v>
      </c>
      <c r="E15" s="2">
        <v>95</v>
      </c>
      <c r="F15" s="2">
        <v>28</v>
      </c>
      <c r="G15" s="2">
        <v>15</v>
      </c>
      <c r="H15" s="2" t="b">
        <v>0</v>
      </c>
      <c r="I15" s="2" t="b">
        <v>1</v>
      </c>
      <c r="J15" s="2" t="b">
        <v>0</v>
      </c>
      <c r="K15" s="2">
        <v>0</v>
      </c>
      <c r="L15" s="2">
        <v>3725</v>
      </c>
      <c r="M15" s="2">
        <v>1054</v>
      </c>
      <c r="N15" s="2">
        <v>1054</v>
      </c>
      <c r="O15" s="2">
        <v>8</v>
      </c>
      <c r="P15" s="2"/>
      <c r="Q15" s="4"/>
      <c r="R15" s="2">
        <f aca="true" t="shared" si="1" ref="R15:R21">(C15-1)*2</f>
        <v>11</v>
      </c>
    </row>
    <row r="16" spans="1:18" ht="12.75">
      <c r="A16" s="3" t="s">
        <v>44</v>
      </c>
      <c r="B16" s="3" t="s">
        <v>45</v>
      </c>
      <c r="C16" s="2">
        <v>5.5</v>
      </c>
      <c r="D16" s="3" t="s">
        <v>21</v>
      </c>
      <c r="E16" s="2">
        <v>41</v>
      </c>
      <c r="F16" s="2">
        <v>32</v>
      </c>
      <c r="G16" s="2">
        <v>4</v>
      </c>
      <c r="H16" s="2" t="b">
        <v>1</v>
      </c>
      <c r="I16" s="2" t="b">
        <v>0</v>
      </c>
      <c r="J16" s="2" t="b">
        <v>0</v>
      </c>
      <c r="K16" s="2">
        <v>0</v>
      </c>
      <c r="L16" s="2">
        <v>3010</v>
      </c>
      <c r="M16" s="2">
        <v>474</v>
      </c>
      <c r="N16" s="2">
        <v>474</v>
      </c>
      <c r="O16" s="2">
        <v>8</v>
      </c>
      <c r="P16" s="2"/>
      <c r="Q16" s="4"/>
      <c r="R16" s="2">
        <f>(C16-1)</f>
        <v>4.5</v>
      </c>
    </row>
    <row r="17" spans="1:18" ht="12.75">
      <c r="A17" s="3" t="s">
        <v>46</v>
      </c>
      <c r="B17" s="3" t="s">
        <v>47</v>
      </c>
      <c r="C17" s="2">
        <v>3</v>
      </c>
      <c r="D17" s="3" t="s">
        <v>21</v>
      </c>
      <c r="E17" s="2">
        <v>10</v>
      </c>
      <c r="F17" s="2">
        <v>2</v>
      </c>
      <c r="G17" s="2">
        <v>1</v>
      </c>
      <c r="H17" s="2" t="b">
        <v>1</v>
      </c>
      <c r="I17" s="2" t="b">
        <v>0</v>
      </c>
      <c r="J17" s="2" t="b">
        <v>0</v>
      </c>
      <c r="K17" s="2">
        <v>0</v>
      </c>
      <c r="L17" s="2">
        <v>925</v>
      </c>
      <c r="M17" s="2">
        <v>369</v>
      </c>
      <c r="N17" s="2">
        <v>369</v>
      </c>
      <c r="O17" s="2">
        <v>8</v>
      </c>
      <c r="P17" s="2"/>
      <c r="Q17" s="4"/>
      <c r="R17" s="2">
        <f>(C17-1)</f>
        <v>2</v>
      </c>
    </row>
    <row r="18" spans="1:18" ht="12.75">
      <c r="A18" s="3" t="s">
        <v>48</v>
      </c>
      <c r="B18" s="3" t="s">
        <v>49</v>
      </c>
      <c r="C18" s="2">
        <v>4</v>
      </c>
      <c r="D18" s="3" t="s">
        <v>21</v>
      </c>
      <c r="E18" s="2">
        <v>33</v>
      </c>
      <c r="F18" s="2">
        <v>24</v>
      </c>
      <c r="G18" s="2">
        <v>5</v>
      </c>
      <c r="H18" s="2" t="b">
        <v>0</v>
      </c>
      <c r="I18" s="2" t="b">
        <v>0</v>
      </c>
      <c r="J18" s="2" t="b">
        <v>0</v>
      </c>
      <c r="K18" s="2">
        <v>0</v>
      </c>
      <c r="L18" s="2">
        <v>1655</v>
      </c>
      <c r="M18" s="2">
        <v>843</v>
      </c>
      <c r="N18" s="2">
        <v>843</v>
      </c>
      <c r="O18" s="2">
        <v>8</v>
      </c>
      <c r="P18" s="2"/>
      <c r="Q18" s="4"/>
      <c r="R18" s="2">
        <f>(C18-1)*2</f>
        <v>6</v>
      </c>
    </row>
    <row r="19" spans="1:18" ht="12.75">
      <c r="A19" s="3" t="s">
        <v>50</v>
      </c>
      <c r="B19" s="3" t="s">
        <v>51</v>
      </c>
      <c r="C19" s="2">
        <v>5.5</v>
      </c>
      <c r="D19" s="3" t="s">
        <v>21</v>
      </c>
      <c r="E19" s="2">
        <v>45</v>
      </c>
      <c r="F19" s="2">
        <v>13</v>
      </c>
      <c r="G19" s="2">
        <v>11</v>
      </c>
      <c r="H19" s="2" t="b">
        <v>1</v>
      </c>
      <c r="I19" s="2" t="b">
        <v>0</v>
      </c>
      <c r="J19" s="2" t="b">
        <v>1</v>
      </c>
      <c r="K19" s="2">
        <v>0</v>
      </c>
      <c r="L19" s="2">
        <v>3175</v>
      </c>
      <c r="M19" s="2">
        <v>474</v>
      </c>
      <c r="N19" s="2">
        <v>474</v>
      </c>
      <c r="O19" s="2">
        <v>8</v>
      </c>
      <c r="P19" s="2"/>
      <c r="Q19" s="4"/>
      <c r="R19" s="2">
        <f>(C19-1)</f>
        <v>4.5</v>
      </c>
    </row>
    <row r="20" spans="1:18" ht="13.5" customHeight="1">
      <c r="A20" s="3" t="s">
        <v>52</v>
      </c>
      <c r="B20" s="3" t="s">
        <v>53</v>
      </c>
      <c r="C20" s="2">
        <v>4</v>
      </c>
      <c r="D20" s="3" t="s">
        <v>21</v>
      </c>
      <c r="E20" s="2">
        <v>38</v>
      </c>
      <c r="F20" s="2">
        <v>8</v>
      </c>
      <c r="G20" s="2">
        <v>10</v>
      </c>
      <c r="H20" s="2" t="b">
        <v>0</v>
      </c>
      <c r="I20" s="2" t="b">
        <v>0</v>
      </c>
      <c r="J20" s="2" t="b">
        <v>0</v>
      </c>
      <c r="K20" s="2">
        <v>0</v>
      </c>
      <c r="L20" s="2">
        <v>1030</v>
      </c>
      <c r="M20" s="2">
        <v>843</v>
      </c>
      <c r="N20" s="2">
        <v>843</v>
      </c>
      <c r="O20" s="2">
        <v>8</v>
      </c>
      <c r="P20" s="2"/>
      <c r="Q20" s="4"/>
      <c r="R20" s="2">
        <f t="shared" si="1"/>
        <v>6</v>
      </c>
    </row>
    <row r="21" spans="1:18" ht="12.75">
      <c r="A21" s="3" t="s">
        <v>54</v>
      </c>
      <c r="B21" s="3" t="s">
        <v>55</v>
      </c>
      <c r="C21" s="2">
        <v>4</v>
      </c>
      <c r="D21" s="3" t="s">
        <v>21</v>
      </c>
      <c r="E21" s="2">
        <v>89</v>
      </c>
      <c r="F21" s="2">
        <v>29</v>
      </c>
      <c r="G21" s="2">
        <v>15</v>
      </c>
      <c r="H21" s="2" t="b">
        <v>0</v>
      </c>
      <c r="I21" s="2" t="b">
        <v>0</v>
      </c>
      <c r="J21" s="2" t="b">
        <v>0</v>
      </c>
      <c r="K21" s="2">
        <v>200</v>
      </c>
      <c r="L21" s="2">
        <v>2715</v>
      </c>
      <c r="M21" s="2">
        <v>843</v>
      </c>
      <c r="N21" s="2">
        <v>843</v>
      </c>
      <c r="O21" s="2">
        <v>8</v>
      </c>
      <c r="P21" s="2"/>
      <c r="Q21" s="4"/>
      <c r="R21" s="2">
        <f t="shared" si="1"/>
        <v>6</v>
      </c>
    </row>
    <row r="22" spans="1:18" ht="12.75">
      <c r="A22" s="3" t="s">
        <v>56</v>
      </c>
      <c r="B22" s="3" t="s">
        <v>45</v>
      </c>
      <c r="C22" s="2">
        <v>5.5</v>
      </c>
      <c r="D22" s="3" t="s">
        <v>21</v>
      </c>
      <c r="E22" s="2">
        <v>80</v>
      </c>
      <c r="F22" s="2">
        <v>16</v>
      </c>
      <c r="G22" s="2">
        <v>15</v>
      </c>
      <c r="H22" s="2" t="b">
        <v>0</v>
      </c>
      <c r="I22" s="2" t="b">
        <v>0</v>
      </c>
      <c r="J22" s="2" t="b">
        <v>0</v>
      </c>
      <c r="K22" s="2">
        <v>0</v>
      </c>
      <c r="L22" s="2">
        <v>1975</v>
      </c>
      <c r="M22" s="2">
        <v>949</v>
      </c>
      <c r="N22" s="2">
        <v>949</v>
      </c>
      <c r="O22" s="2">
        <v>8</v>
      </c>
      <c r="P22" s="2"/>
      <c r="Q22" s="4"/>
      <c r="R22" s="2">
        <f>(C22-1)*2</f>
        <v>9</v>
      </c>
    </row>
    <row r="23" spans="1:18" ht="12.75">
      <c r="A23" s="3"/>
      <c r="B23" s="3"/>
      <c r="C23" s="2"/>
      <c r="D23" s="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>
        <f>SUM(K14:L22)</f>
        <v>21665</v>
      </c>
      <c r="Q23" s="4" t="s">
        <v>123</v>
      </c>
      <c r="R23" s="2"/>
    </row>
    <row r="24" spans="1:18" ht="12.75">
      <c r="A24" s="3"/>
      <c r="B24" s="3"/>
      <c r="C24" s="2"/>
      <c r="D24" s="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4"/>
      <c r="R24" s="2"/>
    </row>
    <row r="25" spans="1:18" ht="12.75">
      <c r="A25" s="3"/>
      <c r="B25" s="3"/>
      <c r="C25" s="2"/>
      <c r="D25" s="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>
        <f>P23-P12</f>
        <v>13350</v>
      </c>
      <c r="Q25" s="4" t="s">
        <v>124</v>
      </c>
      <c r="R25" s="2"/>
    </row>
    <row r="26" spans="1:18" ht="12.75">
      <c r="A26" s="3"/>
      <c r="B26" s="3"/>
      <c r="C26" s="2"/>
      <c r="D26" s="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4"/>
      <c r="R26" s="2"/>
    </row>
    <row r="27" spans="1:18" ht="12.75">
      <c r="A27" s="3"/>
      <c r="B27" s="3"/>
      <c r="C27" s="2"/>
      <c r="D27" s="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4"/>
      <c r="R27" s="12" t="s">
        <v>173</v>
      </c>
    </row>
    <row r="28" spans="1:18" ht="12.75">
      <c r="A28" s="3" t="s">
        <v>59</v>
      </c>
      <c r="B28" s="3" t="s">
        <v>60</v>
      </c>
      <c r="C28" s="2">
        <v>5.5</v>
      </c>
      <c r="D28" s="3" t="s">
        <v>24</v>
      </c>
      <c r="E28" s="2">
        <v>35</v>
      </c>
      <c r="F28" s="2">
        <v>17</v>
      </c>
      <c r="G28" s="2">
        <v>3</v>
      </c>
      <c r="H28" s="2" t="b">
        <v>1</v>
      </c>
      <c r="I28" s="2" t="b">
        <v>0</v>
      </c>
      <c r="J28" s="2" t="b">
        <v>0</v>
      </c>
      <c r="K28" s="2">
        <v>0</v>
      </c>
      <c r="L28" s="2">
        <v>2175</v>
      </c>
      <c r="M28" s="2">
        <v>422</v>
      </c>
      <c r="N28" s="2">
        <v>422</v>
      </c>
      <c r="O28" s="2">
        <v>9</v>
      </c>
      <c r="P28" s="2"/>
      <c r="Q28" s="4"/>
      <c r="R28" s="16">
        <f>(C28-1)</f>
        <v>4.5</v>
      </c>
    </row>
    <row r="29" spans="1:18" ht="12.75">
      <c r="A29" s="3" t="s">
        <v>61</v>
      </c>
      <c r="B29" s="3" t="s">
        <v>62</v>
      </c>
      <c r="C29" s="2">
        <v>6</v>
      </c>
      <c r="D29" s="3" t="s">
        <v>24</v>
      </c>
      <c r="E29" s="2">
        <v>33</v>
      </c>
      <c r="F29" s="2">
        <v>2</v>
      </c>
      <c r="G29" s="2">
        <v>5</v>
      </c>
      <c r="H29" s="2" t="b">
        <v>0</v>
      </c>
      <c r="I29" s="2" t="b">
        <v>0</v>
      </c>
      <c r="J29" s="2" t="b">
        <v>0</v>
      </c>
      <c r="K29" s="2">
        <v>0</v>
      </c>
      <c r="L29" s="2">
        <v>555</v>
      </c>
      <c r="M29" s="2">
        <v>938</v>
      </c>
      <c r="N29" s="2">
        <v>938</v>
      </c>
      <c r="O29" s="2">
        <v>9</v>
      </c>
      <c r="P29" s="2"/>
      <c r="Q29" s="4"/>
      <c r="R29" s="16">
        <f>(C29-1)*2</f>
        <v>10</v>
      </c>
    </row>
    <row r="30" spans="1:18" ht="12.75">
      <c r="A30" s="3" t="s">
        <v>63</v>
      </c>
      <c r="B30" s="3" t="s">
        <v>64</v>
      </c>
      <c r="C30" s="2">
        <v>3</v>
      </c>
      <c r="D30" s="3" t="s">
        <v>24</v>
      </c>
      <c r="E30" s="2">
        <v>18</v>
      </c>
      <c r="F30" s="2">
        <v>2</v>
      </c>
      <c r="G30" s="2">
        <v>4</v>
      </c>
      <c r="H30" s="2" t="b">
        <v>0</v>
      </c>
      <c r="I30" s="2" t="b">
        <v>0</v>
      </c>
      <c r="J30" s="2" t="b">
        <v>0</v>
      </c>
      <c r="K30" s="2">
        <v>0</v>
      </c>
      <c r="L30" s="2">
        <v>380</v>
      </c>
      <c r="M30" s="2">
        <v>656</v>
      </c>
      <c r="N30" s="2">
        <v>656</v>
      </c>
      <c r="O30" s="2">
        <v>9</v>
      </c>
      <c r="P30" s="2"/>
      <c r="Q30" s="4"/>
      <c r="R30" s="16">
        <f aca="true" t="shared" si="2" ref="R30:R36">(C30-1)*2</f>
        <v>4</v>
      </c>
    </row>
    <row r="31" spans="1:18" ht="12.75">
      <c r="A31" s="3" t="s">
        <v>65</v>
      </c>
      <c r="B31" s="3" t="s">
        <v>66</v>
      </c>
      <c r="C31" s="2">
        <v>6</v>
      </c>
      <c r="D31" s="3" t="s">
        <v>24</v>
      </c>
      <c r="E31" s="2">
        <v>64</v>
      </c>
      <c r="F31" s="2">
        <v>9</v>
      </c>
      <c r="G31" s="2">
        <v>6</v>
      </c>
      <c r="H31" s="2" t="b">
        <v>0</v>
      </c>
      <c r="I31" s="2" t="b">
        <v>0</v>
      </c>
      <c r="J31" s="2" t="b">
        <v>0</v>
      </c>
      <c r="K31" s="2">
        <v>0</v>
      </c>
      <c r="L31" s="2">
        <v>1240</v>
      </c>
      <c r="M31" s="2">
        <v>938</v>
      </c>
      <c r="N31" s="2">
        <v>938</v>
      </c>
      <c r="O31" s="2">
        <v>9</v>
      </c>
      <c r="P31" s="2"/>
      <c r="Q31" s="4"/>
      <c r="R31" s="16">
        <f t="shared" si="2"/>
        <v>10</v>
      </c>
    </row>
    <row r="32" spans="1:18" ht="12.75">
      <c r="A32" s="3" t="s">
        <v>67</v>
      </c>
      <c r="B32" s="3" t="s">
        <v>68</v>
      </c>
      <c r="C32" s="2">
        <v>4</v>
      </c>
      <c r="D32" s="3" t="s">
        <v>24</v>
      </c>
      <c r="E32" s="2">
        <v>44</v>
      </c>
      <c r="F32" s="2">
        <v>18</v>
      </c>
      <c r="G32" s="2">
        <v>4</v>
      </c>
      <c r="H32" s="2" t="b">
        <v>0</v>
      </c>
      <c r="I32" s="2" t="b">
        <v>0</v>
      </c>
      <c r="J32" s="2" t="b">
        <v>0</v>
      </c>
      <c r="K32" s="2">
        <v>0</v>
      </c>
      <c r="L32" s="2">
        <v>1440</v>
      </c>
      <c r="M32" s="2">
        <v>750</v>
      </c>
      <c r="N32" s="2">
        <v>750</v>
      </c>
      <c r="O32" s="2">
        <v>9</v>
      </c>
      <c r="P32" s="2"/>
      <c r="Q32" s="4"/>
      <c r="R32" s="16">
        <f t="shared" si="2"/>
        <v>6</v>
      </c>
    </row>
    <row r="33" spans="1:18" ht="12.75">
      <c r="A33" s="3" t="s">
        <v>69</v>
      </c>
      <c r="B33" s="3" t="s">
        <v>70</v>
      </c>
      <c r="C33" s="2">
        <v>4</v>
      </c>
      <c r="D33" s="3" t="s">
        <v>24</v>
      </c>
      <c r="E33" s="2">
        <v>73</v>
      </c>
      <c r="F33" s="2">
        <v>17</v>
      </c>
      <c r="G33" s="2">
        <v>5</v>
      </c>
      <c r="H33" s="2" t="b">
        <v>0</v>
      </c>
      <c r="I33" s="2" t="b">
        <v>0</v>
      </c>
      <c r="J33" s="2" t="b">
        <v>0</v>
      </c>
      <c r="K33" s="2">
        <v>0</v>
      </c>
      <c r="L33" s="2">
        <v>1705</v>
      </c>
      <c r="M33" s="2">
        <v>750</v>
      </c>
      <c r="N33" s="2">
        <v>750</v>
      </c>
      <c r="O33" s="2">
        <v>9</v>
      </c>
      <c r="P33" s="2"/>
      <c r="Q33" s="4"/>
      <c r="R33" s="16">
        <f t="shared" si="2"/>
        <v>6</v>
      </c>
    </row>
    <row r="34" spans="1:18" ht="12.75">
      <c r="A34" s="3" t="s">
        <v>71</v>
      </c>
      <c r="B34" s="3" t="s">
        <v>68</v>
      </c>
      <c r="C34" s="2">
        <v>4</v>
      </c>
      <c r="D34" s="3" t="s">
        <v>24</v>
      </c>
      <c r="E34" s="2">
        <v>43</v>
      </c>
      <c r="F34" s="2">
        <v>2</v>
      </c>
      <c r="G34" s="2">
        <v>9</v>
      </c>
      <c r="H34" s="2" t="b">
        <v>0</v>
      </c>
      <c r="I34" s="2" t="b">
        <v>0</v>
      </c>
      <c r="J34" s="2" t="b">
        <v>0</v>
      </c>
      <c r="K34" s="2">
        <v>0</v>
      </c>
      <c r="L34" s="2">
        <v>755</v>
      </c>
      <c r="M34" s="2">
        <v>750</v>
      </c>
      <c r="N34" s="2">
        <v>750</v>
      </c>
      <c r="O34" s="2">
        <v>9</v>
      </c>
      <c r="P34" s="2"/>
      <c r="Q34" s="4"/>
      <c r="R34" s="16">
        <f t="shared" si="2"/>
        <v>6</v>
      </c>
    </row>
    <row r="35" spans="1:18" ht="15" customHeight="1">
      <c r="A35" s="3" t="s">
        <v>72</v>
      </c>
      <c r="B35" s="3" t="s">
        <v>73</v>
      </c>
      <c r="C35" s="2">
        <v>6</v>
      </c>
      <c r="D35" s="3" t="s">
        <v>24</v>
      </c>
      <c r="E35" s="2">
        <v>81</v>
      </c>
      <c r="F35" s="2">
        <v>2</v>
      </c>
      <c r="G35" s="2">
        <v>3</v>
      </c>
      <c r="H35" s="2" t="b">
        <v>0</v>
      </c>
      <c r="I35" s="2" t="b">
        <v>0</v>
      </c>
      <c r="J35" s="2" t="b">
        <v>0</v>
      </c>
      <c r="K35" s="2">
        <v>0</v>
      </c>
      <c r="L35" s="2">
        <v>985</v>
      </c>
      <c r="M35" s="2">
        <v>938</v>
      </c>
      <c r="N35" s="2">
        <v>938</v>
      </c>
      <c r="O35" s="2">
        <v>9</v>
      </c>
      <c r="P35" s="2"/>
      <c r="Q35" s="4"/>
      <c r="R35" s="16">
        <f t="shared" si="2"/>
        <v>10</v>
      </c>
    </row>
    <row r="36" spans="1:18" ht="12.75">
      <c r="A36" s="3" t="s">
        <v>74</v>
      </c>
      <c r="B36" s="3" t="s">
        <v>75</v>
      </c>
      <c r="C36" s="2">
        <v>5.5</v>
      </c>
      <c r="D36" s="3" t="s">
        <v>24</v>
      </c>
      <c r="E36" s="2">
        <v>86</v>
      </c>
      <c r="F36" s="2">
        <v>30</v>
      </c>
      <c r="G36" s="2">
        <v>13</v>
      </c>
      <c r="H36" s="2" t="b">
        <v>0</v>
      </c>
      <c r="I36" s="2" t="b">
        <v>0</v>
      </c>
      <c r="J36" s="2" t="b">
        <v>0</v>
      </c>
      <c r="K36" s="2">
        <v>0</v>
      </c>
      <c r="L36" s="2">
        <v>2685</v>
      </c>
      <c r="M36" s="2">
        <v>844</v>
      </c>
      <c r="N36" s="2">
        <v>844</v>
      </c>
      <c r="O36" s="2">
        <v>9</v>
      </c>
      <c r="P36" s="2"/>
      <c r="Q36" s="4"/>
      <c r="R36" s="16">
        <f t="shared" si="2"/>
        <v>9</v>
      </c>
    </row>
    <row r="37" spans="1:18" ht="12.75">
      <c r="A37" s="3" t="s">
        <v>89</v>
      </c>
      <c r="B37" s="3" t="s">
        <v>90</v>
      </c>
      <c r="C37" s="2">
        <v>5.5</v>
      </c>
      <c r="D37" s="3" t="s">
        <v>24</v>
      </c>
      <c r="E37" s="2">
        <v>14</v>
      </c>
      <c r="F37" s="2">
        <v>1</v>
      </c>
      <c r="G37" s="2">
        <v>0</v>
      </c>
      <c r="H37" s="2" t="b">
        <v>1</v>
      </c>
      <c r="I37" s="2" t="b">
        <v>0</v>
      </c>
      <c r="J37" s="2" t="b">
        <v>0</v>
      </c>
      <c r="K37" s="2">
        <v>0</v>
      </c>
      <c r="L37" s="2">
        <v>1090</v>
      </c>
      <c r="M37" s="2">
        <v>422</v>
      </c>
      <c r="N37" s="2">
        <v>422</v>
      </c>
      <c r="O37" s="2">
        <v>9</v>
      </c>
      <c r="P37" s="2">
        <f>SUM(K28:L37)</f>
        <v>13010</v>
      </c>
      <c r="Q37" s="5" t="s">
        <v>122</v>
      </c>
      <c r="R37" s="16">
        <f>(C37-1)</f>
        <v>4.5</v>
      </c>
    </row>
    <row r="38" spans="1:18" ht="12.75">
      <c r="A38" s="3"/>
      <c r="B38" s="3"/>
      <c r="C38" s="2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4"/>
      <c r="R38" s="2"/>
    </row>
    <row r="39" spans="1:18" ht="12.75">
      <c r="A39" s="3"/>
      <c r="B39" s="3"/>
      <c r="C39" s="2"/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4"/>
      <c r="R39" s="12" t="s">
        <v>173</v>
      </c>
    </row>
    <row r="40" spans="1:18" ht="16.5" customHeight="1">
      <c r="A40" s="3" t="s">
        <v>57</v>
      </c>
      <c r="B40" s="3" t="s">
        <v>58</v>
      </c>
      <c r="C40" s="2">
        <v>6</v>
      </c>
      <c r="D40" s="3" t="s">
        <v>21</v>
      </c>
      <c r="E40" s="2">
        <v>21</v>
      </c>
      <c r="F40" s="2">
        <v>11</v>
      </c>
      <c r="G40" s="2">
        <v>3</v>
      </c>
      <c r="H40" s="2" t="b">
        <v>0</v>
      </c>
      <c r="I40" s="2" t="b">
        <v>0</v>
      </c>
      <c r="J40" s="2" t="b">
        <v>0</v>
      </c>
      <c r="K40" s="2">
        <v>0</v>
      </c>
      <c r="L40" s="2">
        <v>835</v>
      </c>
      <c r="M40" s="2">
        <v>1369</v>
      </c>
      <c r="N40" s="2">
        <v>1369</v>
      </c>
      <c r="O40" s="2">
        <v>9</v>
      </c>
      <c r="P40" s="2"/>
      <c r="Q40" s="4"/>
      <c r="R40" s="2">
        <f aca="true" t="shared" si="3" ref="R40:R46">(C40-1)*2</f>
        <v>10</v>
      </c>
    </row>
    <row r="41" spans="1:18" ht="12.75">
      <c r="A41" s="3" t="s">
        <v>76</v>
      </c>
      <c r="B41" s="3" t="s">
        <v>77</v>
      </c>
      <c r="C41" s="2">
        <v>5</v>
      </c>
      <c r="D41" s="3" t="s">
        <v>21</v>
      </c>
      <c r="E41" s="2">
        <v>33</v>
      </c>
      <c r="F41" s="2">
        <v>0</v>
      </c>
      <c r="G41" s="2">
        <v>2</v>
      </c>
      <c r="H41" s="2" t="b">
        <v>0</v>
      </c>
      <c r="I41" s="2" t="b">
        <v>0</v>
      </c>
      <c r="J41" s="2" t="b">
        <v>0</v>
      </c>
      <c r="K41" s="2">
        <v>0</v>
      </c>
      <c r="L41" s="2">
        <v>380</v>
      </c>
      <c r="M41" s="2">
        <v>1233</v>
      </c>
      <c r="N41" s="2">
        <v>1233</v>
      </c>
      <c r="O41" s="2">
        <v>9</v>
      </c>
      <c r="P41" s="2"/>
      <c r="Q41" s="4"/>
      <c r="R41" s="2">
        <f t="shared" si="3"/>
        <v>8</v>
      </c>
    </row>
    <row r="42" spans="1:18" ht="12.75">
      <c r="A42" s="3" t="s">
        <v>78</v>
      </c>
      <c r="B42" s="3" t="s">
        <v>79</v>
      </c>
      <c r="C42" s="2">
        <v>4.5</v>
      </c>
      <c r="D42" s="3" t="s">
        <v>21</v>
      </c>
      <c r="E42" s="2">
        <v>23</v>
      </c>
      <c r="F42" s="2">
        <v>3</v>
      </c>
      <c r="G42" s="2">
        <v>2</v>
      </c>
      <c r="H42" s="2" t="b">
        <v>0</v>
      </c>
      <c r="I42" s="2" t="b">
        <v>1</v>
      </c>
      <c r="J42" s="2" t="b">
        <v>0</v>
      </c>
      <c r="K42" s="2">
        <v>0</v>
      </c>
      <c r="L42" s="2">
        <v>1230</v>
      </c>
      <c r="M42" s="2">
        <v>1096</v>
      </c>
      <c r="N42" s="2">
        <v>1096</v>
      </c>
      <c r="O42" s="2">
        <v>9</v>
      </c>
      <c r="P42" s="2"/>
      <c r="Q42" s="4"/>
      <c r="R42" s="2">
        <f t="shared" si="3"/>
        <v>7</v>
      </c>
    </row>
    <row r="43" spans="1:18" ht="15" customHeight="1">
      <c r="A43" s="3" t="s">
        <v>80</v>
      </c>
      <c r="B43" s="3" t="s">
        <v>81</v>
      </c>
      <c r="C43" s="2">
        <v>6.5</v>
      </c>
      <c r="D43" s="3" t="s">
        <v>21</v>
      </c>
      <c r="E43" s="2">
        <v>57</v>
      </c>
      <c r="F43" s="2">
        <v>9</v>
      </c>
      <c r="G43" s="2">
        <v>3</v>
      </c>
      <c r="H43" s="2" t="b">
        <v>0</v>
      </c>
      <c r="I43" s="2" t="b">
        <v>0</v>
      </c>
      <c r="J43" s="2" t="b">
        <v>0</v>
      </c>
      <c r="K43" s="2">
        <v>0</v>
      </c>
      <c r="L43" s="2">
        <v>1095</v>
      </c>
      <c r="M43" s="2">
        <v>1369</v>
      </c>
      <c r="N43" s="2">
        <v>1369</v>
      </c>
      <c r="O43" s="2">
        <v>9</v>
      </c>
      <c r="P43" s="2"/>
      <c r="Q43" s="4"/>
      <c r="R43" s="2">
        <f t="shared" si="3"/>
        <v>11</v>
      </c>
    </row>
    <row r="44" spans="1:18" ht="12.75">
      <c r="A44" s="3" t="s">
        <v>82</v>
      </c>
      <c r="B44" s="3" t="s">
        <v>58</v>
      </c>
      <c r="C44" s="2">
        <v>6</v>
      </c>
      <c r="D44" s="3" t="s">
        <v>21</v>
      </c>
      <c r="E44" s="2">
        <v>30</v>
      </c>
      <c r="F44" s="2">
        <v>13</v>
      </c>
      <c r="G44" s="2">
        <v>3</v>
      </c>
      <c r="H44" s="2" t="b">
        <v>0</v>
      </c>
      <c r="I44" s="2" t="b">
        <v>0</v>
      </c>
      <c r="J44" s="2" t="b">
        <v>0</v>
      </c>
      <c r="K44" s="2">
        <v>200</v>
      </c>
      <c r="L44" s="2">
        <v>1025</v>
      </c>
      <c r="M44" s="2">
        <v>1369</v>
      </c>
      <c r="N44" s="2">
        <v>1369</v>
      </c>
      <c r="O44" s="2">
        <v>9</v>
      </c>
      <c r="P44" s="2"/>
      <c r="Q44" s="4"/>
      <c r="R44" s="2">
        <f t="shared" si="3"/>
        <v>10</v>
      </c>
    </row>
    <row r="45" spans="1:18" ht="12.75">
      <c r="A45" s="3" t="s">
        <v>83</v>
      </c>
      <c r="B45" s="3" t="s">
        <v>77</v>
      </c>
      <c r="C45" s="2">
        <v>5</v>
      </c>
      <c r="D45" s="3" t="s">
        <v>21</v>
      </c>
      <c r="E45" s="2">
        <v>30</v>
      </c>
      <c r="F45" s="2">
        <v>10</v>
      </c>
      <c r="G45" s="2">
        <v>9</v>
      </c>
      <c r="H45" s="2" t="b">
        <v>0</v>
      </c>
      <c r="I45" s="2" t="b">
        <v>0</v>
      </c>
      <c r="J45" s="2" t="b">
        <v>0</v>
      </c>
      <c r="K45" s="2">
        <v>0</v>
      </c>
      <c r="L45" s="2">
        <v>1025</v>
      </c>
      <c r="M45" s="2">
        <v>1233</v>
      </c>
      <c r="N45" s="2">
        <v>1233</v>
      </c>
      <c r="O45" s="2">
        <v>9</v>
      </c>
      <c r="P45" s="2"/>
      <c r="Q45" s="4"/>
      <c r="R45" s="2">
        <f t="shared" si="3"/>
        <v>8</v>
      </c>
    </row>
    <row r="46" spans="1:18" ht="12.75">
      <c r="A46" s="3" t="s">
        <v>84</v>
      </c>
      <c r="B46" s="3" t="s">
        <v>85</v>
      </c>
      <c r="C46" s="2">
        <v>6.5</v>
      </c>
      <c r="D46" s="3" t="s">
        <v>21</v>
      </c>
      <c r="E46" s="2">
        <v>25</v>
      </c>
      <c r="F46" s="2">
        <v>0</v>
      </c>
      <c r="G46" s="2">
        <v>2</v>
      </c>
      <c r="H46" s="2" t="b">
        <v>0</v>
      </c>
      <c r="I46" s="2" t="b">
        <v>0</v>
      </c>
      <c r="J46" s="2" t="b">
        <v>0</v>
      </c>
      <c r="K46" s="2">
        <v>0</v>
      </c>
      <c r="L46" s="2">
        <v>300</v>
      </c>
      <c r="M46" s="2">
        <v>1369</v>
      </c>
      <c r="N46" s="2">
        <v>1369</v>
      </c>
      <c r="O46" s="2">
        <v>9</v>
      </c>
      <c r="P46" s="2"/>
      <c r="Q46" s="4"/>
      <c r="R46" s="2">
        <f t="shared" si="3"/>
        <v>11</v>
      </c>
    </row>
    <row r="47" spans="1:18" ht="12.75">
      <c r="A47" s="3" t="s">
        <v>86</v>
      </c>
      <c r="B47" s="3" t="s">
        <v>77</v>
      </c>
      <c r="C47" s="2">
        <v>5</v>
      </c>
      <c r="D47" s="3" t="s">
        <v>21</v>
      </c>
      <c r="E47" s="2">
        <v>15</v>
      </c>
      <c r="F47" s="2">
        <v>8</v>
      </c>
      <c r="G47" s="2">
        <v>2</v>
      </c>
      <c r="H47" s="2" t="b">
        <v>1</v>
      </c>
      <c r="I47" s="2" t="b">
        <v>0</v>
      </c>
      <c r="J47" s="2" t="b">
        <v>0</v>
      </c>
      <c r="K47" s="2">
        <v>0</v>
      </c>
      <c r="L47" s="2">
        <v>1500</v>
      </c>
      <c r="M47" s="2">
        <v>616</v>
      </c>
      <c r="N47" s="2">
        <v>616</v>
      </c>
      <c r="O47" s="2">
        <v>9</v>
      </c>
      <c r="P47" s="2"/>
      <c r="Q47" s="4"/>
      <c r="R47" s="2">
        <f>(C47-1)</f>
        <v>4</v>
      </c>
    </row>
    <row r="48" spans="1:18" ht="12.75">
      <c r="A48" s="3" t="s">
        <v>87</v>
      </c>
      <c r="B48" s="3" t="s">
        <v>58</v>
      </c>
      <c r="C48" s="2">
        <v>6</v>
      </c>
      <c r="D48" s="3" t="s">
        <v>21</v>
      </c>
      <c r="E48" s="2">
        <v>16</v>
      </c>
      <c r="F48" s="2">
        <v>4</v>
      </c>
      <c r="G48" s="2">
        <v>2</v>
      </c>
      <c r="H48" s="2" t="b">
        <v>0</v>
      </c>
      <c r="I48" s="2" t="b">
        <v>0</v>
      </c>
      <c r="J48" s="2" t="b">
        <v>0</v>
      </c>
      <c r="K48" s="2">
        <v>0</v>
      </c>
      <c r="L48" s="2">
        <v>410</v>
      </c>
      <c r="M48" s="2">
        <v>1369</v>
      </c>
      <c r="N48" s="2">
        <v>1369</v>
      </c>
      <c r="O48" s="2">
        <v>9</v>
      </c>
      <c r="P48" s="2">
        <f>SUM(K40:L49)</f>
        <v>8450</v>
      </c>
      <c r="Q48" s="4" t="s">
        <v>123</v>
      </c>
      <c r="R48" s="2">
        <f>(C48-1)*2</f>
        <v>10</v>
      </c>
    </row>
    <row r="49" spans="1:18" ht="12.75">
      <c r="A49" s="3" t="s">
        <v>88</v>
      </c>
      <c r="B49" s="3" t="s">
        <v>58</v>
      </c>
      <c r="C49" s="2">
        <v>6</v>
      </c>
      <c r="D49" s="3" t="s">
        <v>21</v>
      </c>
      <c r="E49" s="2">
        <v>15</v>
      </c>
      <c r="F49" s="2">
        <v>5</v>
      </c>
      <c r="G49" s="2">
        <v>2</v>
      </c>
      <c r="H49" s="2" t="b">
        <v>0</v>
      </c>
      <c r="I49" s="2" t="b">
        <v>0</v>
      </c>
      <c r="J49" s="2" t="b">
        <v>0</v>
      </c>
      <c r="K49" s="2">
        <v>0</v>
      </c>
      <c r="L49" s="2">
        <v>450</v>
      </c>
      <c r="M49" s="2">
        <v>1369</v>
      </c>
      <c r="N49" s="2">
        <v>1369</v>
      </c>
      <c r="O49" s="2">
        <v>9</v>
      </c>
      <c r="P49" s="2"/>
      <c r="Q49" s="4"/>
      <c r="R49" s="2">
        <f>(C49-1)*2</f>
        <v>10</v>
      </c>
    </row>
    <row r="50" spans="16:17" ht="12.75">
      <c r="P50" s="2">
        <f>P37-P48</f>
        <v>4560</v>
      </c>
      <c r="Q50" s="4" t="s">
        <v>125</v>
      </c>
    </row>
    <row r="53" spans="16:17" ht="12.75">
      <c r="P53">
        <f>P12+P37</f>
        <v>21325</v>
      </c>
      <c r="Q53" t="s">
        <v>127</v>
      </c>
    </row>
    <row r="54" spans="16:17" ht="12.75">
      <c r="P54">
        <f>P23+P48</f>
        <v>30115</v>
      </c>
      <c r="Q54" t="s">
        <v>126</v>
      </c>
    </row>
  </sheetData>
  <sheetProtection/>
  <printOptions/>
  <pageMargins left="0.75" right="0.75" top="0.7" bottom="0.34" header="0.5" footer="0.16"/>
  <pageSetup horizontalDpi="600" verticalDpi="600" orientation="landscape" paperSize="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4"/>
  <sheetViews>
    <sheetView view="pageBreakPreview" zoomScale="60" zoomScaleNormal="80" zoomScalePageLayoutView="0" workbookViewId="0" topLeftCell="A1">
      <selection activeCell="M53" sqref="M53"/>
    </sheetView>
  </sheetViews>
  <sheetFormatPr defaultColWidth="9.140625" defaultRowHeight="12.75"/>
  <cols>
    <col min="1" max="1" width="16.7109375" style="0" customWidth="1"/>
    <col min="2" max="2" width="17.421875" style="0" customWidth="1"/>
    <col min="3" max="3" width="5.421875" style="0" bestFit="1" customWidth="1"/>
    <col min="4" max="4" width="5.28125" style="0" bestFit="1" customWidth="1"/>
    <col min="5" max="5" width="6.00390625" style="0" bestFit="1" customWidth="1"/>
    <col min="6" max="6" width="5.7109375" style="0" bestFit="1" customWidth="1"/>
    <col min="7" max="7" width="4.7109375" style="0" customWidth="1"/>
    <col min="17" max="17" width="17.00390625" style="0" customWidth="1"/>
  </cols>
  <sheetData>
    <row r="1" spans="1:18" ht="12.75">
      <c r="A1" s="1" t="s">
        <v>1</v>
      </c>
      <c r="B1" s="1" t="s">
        <v>2</v>
      </c>
      <c r="C1" s="1" t="s">
        <v>3</v>
      </c>
      <c r="D1" s="1" t="s">
        <v>4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14</v>
      </c>
      <c r="N1" s="1" t="s">
        <v>15</v>
      </c>
      <c r="O1" s="1" t="s">
        <v>18</v>
      </c>
      <c r="R1" s="12" t="s">
        <v>173</v>
      </c>
    </row>
    <row r="2" spans="1:18" ht="12.75">
      <c r="A2" s="3" t="s">
        <v>38</v>
      </c>
      <c r="B2" s="3" t="s">
        <v>39</v>
      </c>
      <c r="C2" s="2">
        <v>4.5</v>
      </c>
      <c r="D2" s="3" t="s">
        <v>24</v>
      </c>
      <c r="E2" s="2">
        <v>10</v>
      </c>
      <c r="F2" s="2">
        <v>0</v>
      </c>
      <c r="G2" s="2">
        <v>0</v>
      </c>
      <c r="H2" s="2" t="b">
        <v>0</v>
      </c>
      <c r="I2" s="2" t="b">
        <v>0</v>
      </c>
      <c r="J2" s="2" t="b">
        <v>0</v>
      </c>
      <c r="K2" s="2">
        <v>0</v>
      </c>
      <c r="L2" s="2">
        <v>100</v>
      </c>
      <c r="M2" s="2">
        <v>1355</v>
      </c>
      <c r="N2" s="2">
        <v>1355</v>
      </c>
      <c r="O2" s="2">
        <v>10</v>
      </c>
      <c r="P2" s="2"/>
      <c r="Q2" s="4"/>
      <c r="R2" s="2">
        <f>(C2-1)*2</f>
        <v>7</v>
      </c>
    </row>
    <row r="3" spans="1:18" ht="12.75">
      <c r="A3" s="3" t="s">
        <v>32</v>
      </c>
      <c r="B3" s="3" t="s">
        <v>33</v>
      </c>
      <c r="C3" s="2">
        <v>5.5</v>
      </c>
      <c r="D3" s="3" t="s">
        <v>24</v>
      </c>
      <c r="E3" s="2">
        <v>34</v>
      </c>
      <c r="F3" s="2">
        <v>12</v>
      </c>
      <c r="G3" s="2">
        <v>11</v>
      </c>
      <c r="H3" s="2" t="b">
        <v>0</v>
      </c>
      <c r="I3" s="2" t="b">
        <v>0</v>
      </c>
      <c r="J3" s="2" t="b">
        <v>0</v>
      </c>
      <c r="K3" s="2">
        <v>0</v>
      </c>
      <c r="L3" s="2">
        <v>1215</v>
      </c>
      <c r="M3" s="2">
        <v>1525</v>
      </c>
      <c r="N3" s="2">
        <v>1525</v>
      </c>
      <c r="O3" s="2">
        <v>10</v>
      </c>
      <c r="P3" s="2"/>
      <c r="Q3" s="4"/>
      <c r="R3" s="2">
        <f aca="true" t="shared" si="0" ref="R3:R12">(C3-1)*2</f>
        <v>9</v>
      </c>
    </row>
    <row r="4" spans="1:18" ht="12.75">
      <c r="A4" s="3" t="s">
        <v>28</v>
      </c>
      <c r="B4" s="3" t="s">
        <v>29</v>
      </c>
      <c r="C4" s="2">
        <v>6</v>
      </c>
      <c r="D4" s="3" t="s">
        <v>24</v>
      </c>
      <c r="E4" s="2">
        <v>18</v>
      </c>
      <c r="F4" s="2">
        <v>7</v>
      </c>
      <c r="G4" s="2">
        <v>1</v>
      </c>
      <c r="H4" s="2" t="b">
        <v>0</v>
      </c>
      <c r="I4" s="2" t="b">
        <v>0</v>
      </c>
      <c r="J4" s="2" t="b">
        <v>0</v>
      </c>
      <c r="K4" s="2">
        <v>0</v>
      </c>
      <c r="L4" s="2">
        <v>555</v>
      </c>
      <c r="M4" s="2">
        <v>1694</v>
      </c>
      <c r="N4" s="2">
        <v>1694</v>
      </c>
      <c r="O4" s="2">
        <v>10</v>
      </c>
      <c r="P4" s="2"/>
      <c r="Q4" s="4"/>
      <c r="R4" s="2">
        <f>(C4-1)*2</f>
        <v>10</v>
      </c>
    </row>
    <row r="5" spans="1:18" ht="12.75">
      <c r="A5" s="3" t="s">
        <v>30</v>
      </c>
      <c r="B5" s="3" t="s">
        <v>31</v>
      </c>
      <c r="C5" s="2">
        <v>6</v>
      </c>
      <c r="D5" s="3" t="s">
        <v>24</v>
      </c>
      <c r="E5" s="2">
        <v>16</v>
      </c>
      <c r="F5" s="2">
        <v>4</v>
      </c>
      <c r="G5" s="2">
        <v>5</v>
      </c>
      <c r="H5" s="2" t="b">
        <v>0</v>
      </c>
      <c r="I5" s="2" t="b">
        <v>0</v>
      </c>
      <c r="J5" s="2" t="b">
        <v>0</v>
      </c>
      <c r="K5" s="2">
        <v>0</v>
      </c>
      <c r="L5" s="2">
        <v>485</v>
      </c>
      <c r="M5" s="2">
        <v>1694</v>
      </c>
      <c r="N5" s="2">
        <v>1694</v>
      </c>
      <c r="O5" s="2">
        <v>10</v>
      </c>
      <c r="P5" s="2"/>
      <c r="Q5" s="4"/>
      <c r="R5" s="2">
        <f t="shared" si="0"/>
        <v>10</v>
      </c>
    </row>
    <row r="6" spans="1:18" ht="12.75" customHeight="1">
      <c r="A6" s="3" t="s">
        <v>34</v>
      </c>
      <c r="B6" s="3" t="s">
        <v>35</v>
      </c>
      <c r="C6" s="2">
        <v>6</v>
      </c>
      <c r="D6" s="3" t="s">
        <v>24</v>
      </c>
      <c r="E6" s="2">
        <v>23</v>
      </c>
      <c r="F6" s="2">
        <v>5</v>
      </c>
      <c r="G6" s="2">
        <v>0</v>
      </c>
      <c r="H6" s="2" t="b">
        <v>0</v>
      </c>
      <c r="I6" s="2" t="b">
        <v>0</v>
      </c>
      <c r="J6" s="2" t="b">
        <v>0</v>
      </c>
      <c r="K6" s="2">
        <v>0</v>
      </c>
      <c r="L6" s="2">
        <v>480</v>
      </c>
      <c r="M6" s="2">
        <v>1694</v>
      </c>
      <c r="N6" s="2">
        <v>1694</v>
      </c>
      <c r="O6" s="2">
        <v>10</v>
      </c>
      <c r="P6" s="2"/>
      <c r="Q6" s="4"/>
      <c r="R6" s="2">
        <f t="shared" si="0"/>
        <v>10</v>
      </c>
    </row>
    <row r="7" spans="1:18" ht="12.75">
      <c r="A7" s="3" t="s">
        <v>22</v>
      </c>
      <c r="B7" s="3" t="s">
        <v>23</v>
      </c>
      <c r="C7" s="2">
        <v>6</v>
      </c>
      <c r="D7" s="3" t="s">
        <v>24</v>
      </c>
      <c r="E7" s="2">
        <v>33</v>
      </c>
      <c r="F7" s="2">
        <v>8</v>
      </c>
      <c r="G7" s="2">
        <v>4</v>
      </c>
      <c r="H7" s="2" t="b">
        <v>0</v>
      </c>
      <c r="I7" s="2" t="b">
        <v>0</v>
      </c>
      <c r="J7" s="2" t="b">
        <v>0</v>
      </c>
      <c r="K7" s="2">
        <v>0</v>
      </c>
      <c r="L7" s="2">
        <v>830</v>
      </c>
      <c r="M7" s="2">
        <v>1694</v>
      </c>
      <c r="N7" s="2">
        <v>1694</v>
      </c>
      <c r="O7" s="2">
        <v>10</v>
      </c>
      <c r="P7" s="2"/>
      <c r="Q7" s="4"/>
      <c r="R7" s="2">
        <f t="shared" si="0"/>
        <v>10</v>
      </c>
    </row>
    <row r="8" spans="1:18" ht="12.75">
      <c r="A8" s="3" t="s">
        <v>25</v>
      </c>
      <c r="B8" s="3" t="s">
        <v>23</v>
      </c>
      <c r="C8" s="2">
        <v>6</v>
      </c>
      <c r="D8" s="3" t="s">
        <v>24</v>
      </c>
      <c r="E8" s="2">
        <v>50</v>
      </c>
      <c r="F8" s="2">
        <v>5</v>
      </c>
      <c r="G8" s="2">
        <v>10</v>
      </c>
      <c r="H8" s="2" t="b">
        <v>0</v>
      </c>
      <c r="I8" s="2" t="b">
        <v>0</v>
      </c>
      <c r="J8" s="2" t="b">
        <v>0</v>
      </c>
      <c r="K8" s="2">
        <v>0</v>
      </c>
      <c r="L8" s="2">
        <v>1000</v>
      </c>
      <c r="M8" s="2">
        <v>1694</v>
      </c>
      <c r="N8" s="2">
        <v>1694</v>
      </c>
      <c r="O8" s="2">
        <v>10</v>
      </c>
      <c r="P8" s="2"/>
      <c r="Q8" s="4"/>
      <c r="R8" s="2">
        <f>(C8-1)*2</f>
        <v>10</v>
      </c>
    </row>
    <row r="9" spans="1:18" ht="12.75">
      <c r="A9" s="3" t="s">
        <v>26</v>
      </c>
      <c r="B9" s="3" t="s">
        <v>27</v>
      </c>
      <c r="C9" s="2">
        <v>3</v>
      </c>
      <c r="D9" s="3" t="s">
        <v>24</v>
      </c>
      <c r="E9" s="2">
        <v>15</v>
      </c>
      <c r="F9" s="2">
        <v>1</v>
      </c>
      <c r="G9" s="2">
        <v>9</v>
      </c>
      <c r="H9" s="2" t="b">
        <v>0</v>
      </c>
      <c r="I9" s="2" t="b">
        <v>0</v>
      </c>
      <c r="J9" s="2" t="b">
        <v>0</v>
      </c>
      <c r="K9" s="2">
        <v>0</v>
      </c>
      <c r="L9" s="2">
        <v>425</v>
      </c>
      <c r="M9" s="2">
        <v>1186</v>
      </c>
      <c r="N9" s="2">
        <v>1186</v>
      </c>
      <c r="O9" s="2">
        <v>10</v>
      </c>
      <c r="P9" s="2"/>
      <c r="Q9" s="4"/>
      <c r="R9" s="2">
        <f t="shared" si="0"/>
        <v>4</v>
      </c>
    </row>
    <row r="10" spans="1:18" ht="12.75">
      <c r="A10" s="3" t="s">
        <v>36</v>
      </c>
      <c r="B10" s="3" t="s">
        <v>37</v>
      </c>
      <c r="C10" s="2">
        <v>5.5</v>
      </c>
      <c r="D10" s="3" t="s">
        <v>24</v>
      </c>
      <c r="E10" s="2">
        <v>15</v>
      </c>
      <c r="F10" s="2">
        <v>4</v>
      </c>
      <c r="G10" s="2">
        <v>1</v>
      </c>
      <c r="H10" s="2" t="b">
        <v>0</v>
      </c>
      <c r="I10" s="2" t="b">
        <v>0</v>
      </c>
      <c r="J10" s="2" t="b">
        <v>0</v>
      </c>
      <c r="K10" s="2">
        <v>0</v>
      </c>
      <c r="L10" s="2">
        <v>375</v>
      </c>
      <c r="M10" s="2">
        <v>1525</v>
      </c>
      <c r="N10" s="2">
        <v>1525</v>
      </c>
      <c r="O10" s="2">
        <v>10</v>
      </c>
      <c r="P10" s="2"/>
      <c r="Q10" s="4"/>
      <c r="R10" s="2">
        <f t="shared" si="0"/>
        <v>9</v>
      </c>
    </row>
    <row r="11" spans="1:18" ht="12.75">
      <c r="A11" s="3" t="s">
        <v>93</v>
      </c>
      <c r="B11" s="3" t="s">
        <v>94</v>
      </c>
      <c r="C11" s="2">
        <v>4</v>
      </c>
      <c r="D11" s="3" t="s">
        <v>24</v>
      </c>
      <c r="E11" s="2">
        <v>31</v>
      </c>
      <c r="F11" s="2">
        <v>9</v>
      </c>
      <c r="G11" s="2">
        <v>6</v>
      </c>
      <c r="H11" s="2" t="b">
        <v>0</v>
      </c>
      <c r="I11" s="2" t="b">
        <v>0</v>
      </c>
      <c r="J11" s="2" t="b">
        <v>0</v>
      </c>
      <c r="K11" s="2">
        <v>0</v>
      </c>
      <c r="L11" s="2">
        <v>910</v>
      </c>
      <c r="M11" s="2">
        <v>1355</v>
      </c>
      <c r="N11" s="2">
        <v>1355</v>
      </c>
      <c r="O11" s="2">
        <v>10</v>
      </c>
      <c r="P11" s="2"/>
      <c r="Q11" s="4"/>
      <c r="R11" s="2">
        <f t="shared" si="0"/>
        <v>6</v>
      </c>
    </row>
    <row r="12" spans="1:18" ht="12.75">
      <c r="A12" s="3" t="s">
        <v>40</v>
      </c>
      <c r="B12" s="3" t="s">
        <v>41</v>
      </c>
      <c r="C12" s="2">
        <v>5.5</v>
      </c>
      <c r="D12" s="3" t="s">
        <v>24</v>
      </c>
      <c r="E12" s="2">
        <v>85</v>
      </c>
      <c r="F12" s="2">
        <v>31</v>
      </c>
      <c r="G12" s="2">
        <v>14</v>
      </c>
      <c r="H12" s="2" t="b">
        <v>0</v>
      </c>
      <c r="I12" s="2" t="b">
        <v>0</v>
      </c>
      <c r="J12" s="2" t="b">
        <v>0</v>
      </c>
      <c r="K12" s="2">
        <v>0</v>
      </c>
      <c r="L12" s="2">
        <v>2750</v>
      </c>
      <c r="M12" s="2">
        <v>1525</v>
      </c>
      <c r="N12" s="2">
        <v>1525</v>
      </c>
      <c r="O12" s="2">
        <v>10</v>
      </c>
      <c r="P12" s="2">
        <f>SUM(K2:L12)</f>
        <v>9125</v>
      </c>
      <c r="Q12" s="5" t="s">
        <v>122</v>
      </c>
      <c r="R12" s="2">
        <f t="shared" si="0"/>
        <v>9</v>
      </c>
    </row>
    <row r="13" spans="1:17" ht="12.75">
      <c r="A13" s="3"/>
      <c r="B13" s="3"/>
      <c r="C13" s="2"/>
      <c r="D13" s="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4"/>
    </row>
    <row r="14" spans="1:18" ht="12.75">
      <c r="A14" s="3"/>
      <c r="B14" s="3"/>
      <c r="C14" s="2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4"/>
      <c r="R14" s="12" t="s">
        <v>173</v>
      </c>
    </row>
    <row r="15" spans="1:18" ht="12.75">
      <c r="A15" s="3" t="s">
        <v>42</v>
      </c>
      <c r="B15" s="3" t="s">
        <v>43</v>
      </c>
      <c r="C15" s="2">
        <v>6.5</v>
      </c>
      <c r="D15" s="3" t="s">
        <v>21</v>
      </c>
      <c r="E15" s="2">
        <v>10</v>
      </c>
      <c r="F15" s="2">
        <v>8</v>
      </c>
      <c r="G15" s="2">
        <v>2</v>
      </c>
      <c r="H15" s="2" t="b">
        <v>0</v>
      </c>
      <c r="I15" s="2" t="b">
        <v>0</v>
      </c>
      <c r="J15" s="2" t="b">
        <v>0</v>
      </c>
      <c r="K15" s="2">
        <v>0</v>
      </c>
      <c r="L15" s="2">
        <v>550</v>
      </c>
      <c r="M15" s="2">
        <v>793</v>
      </c>
      <c r="N15" s="2">
        <v>793</v>
      </c>
      <c r="O15" s="2">
        <v>10</v>
      </c>
      <c r="P15" s="2"/>
      <c r="Q15" s="4"/>
      <c r="R15" s="2">
        <f>(C15-1)*2</f>
        <v>11</v>
      </c>
    </row>
    <row r="16" spans="1:18" ht="12.75">
      <c r="A16" s="3" t="s">
        <v>57</v>
      </c>
      <c r="B16" s="3" t="s">
        <v>58</v>
      </c>
      <c r="C16" s="2">
        <v>6</v>
      </c>
      <c r="D16" s="3" t="s">
        <v>21</v>
      </c>
      <c r="E16" s="2">
        <v>74</v>
      </c>
      <c r="F16" s="2">
        <v>23</v>
      </c>
      <c r="G16" s="2">
        <v>16</v>
      </c>
      <c r="H16" s="2" t="b">
        <v>0</v>
      </c>
      <c r="I16" s="2" t="b">
        <v>1</v>
      </c>
      <c r="J16" s="2" t="b">
        <v>0</v>
      </c>
      <c r="K16" s="2">
        <v>0</v>
      </c>
      <c r="L16" s="2">
        <v>3290</v>
      </c>
      <c r="M16" s="2">
        <v>793</v>
      </c>
      <c r="N16" s="2">
        <v>793</v>
      </c>
      <c r="O16" s="2">
        <v>10</v>
      </c>
      <c r="P16" s="2"/>
      <c r="Q16" s="4"/>
      <c r="R16" s="2">
        <f>(C16-1)*2</f>
        <v>10</v>
      </c>
    </row>
    <row r="17" spans="1:18" ht="12.75">
      <c r="A17" s="3" t="s">
        <v>83</v>
      </c>
      <c r="B17" s="3" t="s">
        <v>77</v>
      </c>
      <c r="C17" s="2">
        <v>5</v>
      </c>
      <c r="D17" s="3" t="s">
        <v>21</v>
      </c>
      <c r="E17" s="2">
        <v>11</v>
      </c>
      <c r="F17" s="2">
        <v>9</v>
      </c>
      <c r="G17" s="2">
        <v>1</v>
      </c>
      <c r="H17" s="2" t="b">
        <v>0</v>
      </c>
      <c r="I17" s="2" t="b">
        <v>0</v>
      </c>
      <c r="J17" s="2" t="b">
        <v>0</v>
      </c>
      <c r="K17" s="2">
        <v>0</v>
      </c>
      <c r="L17" s="2">
        <v>585</v>
      </c>
      <c r="M17" s="2">
        <v>714</v>
      </c>
      <c r="N17" s="2">
        <v>714</v>
      </c>
      <c r="O17" s="2">
        <v>10</v>
      </c>
      <c r="P17" s="2"/>
      <c r="Q17" s="4"/>
      <c r="R17" s="2">
        <f aca="true" t="shared" si="1" ref="R17:R26">(C17-1)*2</f>
        <v>8</v>
      </c>
    </row>
    <row r="18" spans="1:18" ht="12.75">
      <c r="A18" s="3" t="s">
        <v>76</v>
      </c>
      <c r="B18" s="3" t="s">
        <v>77</v>
      </c>
      <c r="C18" s="2">
        <v>5</v>
      </c>
      <c r="D18" s="3" t="s">
        <v>21</v>
      </c>
      <c r="E18" s="2">
        <v>79</v>
      </c>
      <c r="F18" s="2">
        <v>23</v>
      </c>
      <c r="G18" s="2">
        <v>2</v>
      </c>
      <c r="H18" s="2" t="b">
        <v>0</v>
      </c>
      <c r="I18" s="2" t="b">
        <v>0</v>
      </c>
      <c r="J18" s="2" t="b">
        <v>0</v>
      </c>
      <c r="K18" s="2">
        <v>0</v>
      </c>
      <c r="L18" s="2">
        <v>1990</v>
      </c>
      <c r="M18" s="2">
        <v>714</v>
      </c>
      <c r="N18" s="2">
        <v>714</v>
      </c>
      <c r="O18" s="2">
        <v>10</v>
      </c>
      <c r="P18" s="2"/>
      <c r="Q18" s="4"/>
      <c r="R18" s="2">
        <f>(C18-1)*2</f>
        <v>8</v>
      </c>
    </row>
    <row r="19" spans="1:18" ht="12.75">
      <c r="A19" s="3" t="s">
        <v>88</v>
      </c>
      <c r="B19" s="3" t="s">
        <v>58</v>
      </c>
      <c r="C19" s="2">
        <v>6</v>
      </c>
      <c r="D19" s="3" t="s">
        <v>21</v>
      </c>
      <c r="E19" s="2">
        <v>6</v>
      </c>
      <c r="F19" s="2">
        <v>0</v>
      </c>
      <c r="G19" s="2">
        <v>0</v>
      </c>
      <c r="H19" s="2" t="b">
        <v>0</v>
      </c>
      <c r="I19" s="2" t="b">
        <v>0</v>
      </c>
      <c r="J19" s="2" t="b">
        <v>0</v>
      </c>
      <c r="K19" s="2">
        <v>0</v>
      </c>
      <c r="L19" s="2">
        <v>60</v>
      </c>
      <c r="M19" s="2">
        <v>793</v>
      </c>
      <c r="N19" s="2">
        <v>793</v>
      </c>
      <c r="O19" s="2">
        <v>10</v>
      </c>
      <c r="P19" s="2"/>
      <c r="Q19" s="4"/>
      <c r="R19" s="2">
        <f t="shared" si="1"/>
        <v>10</v>
      </c>
    </row>
    <row r="20" spans="1:18" ht="12.75">
      <c r="A20" s="3" t="s">
        <v>82</v>
      </c>
      <c r="B20" s="3" t="s">
        <v>58</v>
      </c>
      <c r="C20" s="2">
        <v>6</v>
      </c>
      <c r="D20" s="3" t="s">
        <v>21</v>
      </c>
      <c r="E20" s="2">
        <v>32</v>
      </c>
      <c r="F20" s="2">
        <v>29</v>
      </c>
      <c r="G20" s="2">
        <v>16</v>
      </c>
      <c r="H20" s="2" t="b">
        <v>0</v>
      </c>
      <c r="I20" s="2" t="b">
        <v>0</v>
      </c>
      <c r="J20" s="2" t="b">
        <v>0</v>
      </c>
      <c r="K20" s="2">
        <v>0</v>
      </c>
      <c r="L20" s="2">
        <v>2170</v>
      </c>
      <c r="M20" s="2">
        <v>793</v>
      </c>
      <c r="N20" s="2">
        <v>793</v>
      </c>
      <c r="O20" s="2">
        <v>10</v>
      </c>
      <c r="P20" s="2"/>
      <c r="Q20" s="4"/>
      <c r="R20" s="2">
        <f t="shared" si="1"/>
        <v>10</v>
      </c>
    </row>
    <row r="21" spans="1:18" ht="12.75">
      <c r="A21" s="3" t="s">
        <v>84</v>
      </c>
      <c r="B21" s="3" t="s">
        <v>85</v>
      </c>
      <c r="C21" s="2">
        <v>6.5</v>
      </c>
      <c r="D21" s="3" t="s">
        <v>21</v>
      </c>
      <c r="E21" s="2">
        <v>29</v>
      </c>
      <c r="F21" s="2">
        <v>8</v>
      </c>
      <c r="G21" s="2">
        <v>5</v>
      </c>
      <c r="H21" s="2" t="b">
        <v>0</v>
      </c>
      <c r="I21" s="2" t="b">
        <v>0</v>
      </c>
      <c r="J21" s="2" t="b">
        <v>0</v>
      </c>
      <c r="K21" s="2">
        <v>0</v>
      </c>
      <c r="L21" s="2">
        <v>815</v>
      </c>
      <c r="M21" s="2">
        <v>793</v>
      </c>
      <c r="N21" s="2">
        <v>793</v>
      </c>
      <c r="O21" s="2">
        <v>10</v>
      </c>
      <c r="P21" s="2"/>
      <c r="Q21" s="4"/>
      <c r="R21" s="2">
        <f>(C21-1)*2</f>
        <v>11</v>
      </c>
    </row>
    <row r="22" spans="1:18" ht="12.75">
      <c r="A22" s="3" t="s">
        <v>78</v>
      </c>
      <c r="B22" s="3" t="s">
        <v>79</v>
      </c>
      <c r="C22" s="2">
        <v>4.5</v>
      </c>
      <c r="D22" s="3" t="s">
        <v>21</v>
      </c>
      <c r="E22" s="2">
        <v>40</v>
      </c>
      <c r="F22" s="2">
        <v>0</v>
      </c>
      <c r="G22" s="2">
        <v>1</v>
      </c>
      <c r="H22" s="2" t="b">
        <v>0</v>
      </c>
      <c r="I22" s="2" t="b">
        <v>0</v>
      </c>
      <c r="J22" s="2" t="b">
        <v>0</v>
      </c>
      <c r="K22" s="2">
        <v>0</v>
      </c>
      <c r="L22" s="2">
        <v>425</v>
      </c>
      <c r="M22" s="2">
        <v>635</v>
      </c>
      <c r="N22" s="2">
        <v>635</v>
      </c>
      <c r="O22" s="2">
        <v>10</v>
      </c>
      <c r="P22" s="2"/>
      <c r="Q22" s="4"/>
      <c r="R22" s="2">
        <f t="shared" si="1"/>
        <v>7</v>
      </c>
    </row>
    <row r="23" spans="1:18" ht="12.75">
      <c r="A23" s="3" t="s">
        <v>87</v>
      </c>
      <c r="B23" s="3" t="s">
        <v>58</v>
      </c>
      <c r="C23" s="2">
        <v>6</v>
      </c>
      <c r="D23" s="3" t="s">
        <v>21</v>
      </c>
      <c r="E23" s="2">
        <v>74</v>
      </c>
      <c r="F23" s="2">
        <v>23</v>
      </c>
      <c r="G23" s="2">
        <v>15</v>
      </c>
      <c r="H23" s="2" t="b">
        <v>0</v>
      </c>
      <c r="I23" s="2" t="b">
        <v>1</v>
      </c>
      <c r="J23" s="2" t="b">
        <v>0</v>
      </c>
      <c r="K23" s="2">
        <v>0</v>
      </c>
      <c r="L23" s="2">
        <v>3265</v>
      </c>
      <c r="M23" s="2">
        <v>793</v>
      </c>
      <c r="N23" s="2">
        <v>793</v>
      </c>
      <c r="O23" s="2">
        <v>10</v>
      </c>
      <c r="P23" s="2">
        <f>SUM(K15:L26)</f>
        <v>16940</v>
      </c>
      <c r="Q23" s="4" t="s">
        <v>123</v>
      </c>
      <c r="R23" s="2">
        <f t="shared" si="1"/>
        <v>10</v>
      </c>
    </row>
    <row r="24" spans="1:18" ht="12.75">
      <c r="A24" s="3" t="s">
        <v>80</v>
      </c>
      <c r="B24" s="3" t="s">
        <v>81</v>
      </c>
      <c r="C24" s="2">
        <v>6.5</v>
      </c>
      <c r="D24" s="3" t="s">
        <v>21</v>
      </c>
      <c r="E24" s="2">
        <v>84</v>
      </c>
      <c r="F24" s="2">
        <v>6</v>
      </c>
      <c r="G24" s="2">
        <v>13</v>
      </c>
      <c r="H24" s="2" t="b">
        <v>0</v>
      </c>
      <c r="I24" s="2" t="b">
        <v>0</v>
      </c>
      <c r="J24" s="2" t="b">
        <v>0</v>
      </c>
      <c r="K24" s="2">
        <v>0</v>
      </c>
      <c r="L24" s="2">
        <v>1465</v>
      </c>
      <c r="M24" s="2">
        <v>793</v>
      </c>
      <c r="N24" s="2">
        <v>793</v>
      </c>
      <c r="O24" s="2">
        <v>10</v>
      </c>
      <c r="P24" s="2"/>
      <c r="Q24" s="4"/>
      <c r="R24" s="2">
        <f t="shared" si="1"/>
        <v>11</v>
      </c>
    </row>
    <row r="25" spans="1:18" ht="12.75">
      <c r="A25" s="3" t="s">
        <v>91</v>
      </c>
      <c r="B25" s="3" t="s">
        <v>92</v>
      </c>
      <c r="C25" s="2">
        <v>6.5</v>
      </c>
      <c r="D25" s="3" t="s">
        <v>21</v>
      </c>
      <c r="E25" s="2">
        <v>65</v>
      </c>
      <c r="F25" s="2">
        <v>8</v>
      </c>
      <c r="G25" s="2">
        <v>3</v>
      </c>
      <c r="H25" s="2" t="b">
        <v>0</v>
      </c>
      <c r="I25" s="2" t="b">
        <v>0</v>
      </c>
      <c r="J25" s="2" t="b">
        <v>0</v>
      </c>
      <c r="K25" s="2">
        <v>0</v>
      </c>
      <c r="L25" s="2">
        <v>1125</v>
      </c>
      <c r="M25" s="2">
        <v>793</v>
      </c>
      <c r="N25" s="2">
        <v>793</v>
      </c>
      <c r="O25" s="2">
        <v>10</v>
      </c>
      <c r="P25" s="2">
        <f>P23-P12</f>
        <v>7815</v>
      </c>
      <c r="Q25" s="4" t="s">
        <v>124</v>
      </c>
      <c r="R25" s="2">
        <f t="shared" si="1"/>
        <v>11</v>
      </c>
    </row>
    <row r="26" spans="1:18" ht="12.75">
      <c r="A26" s="3" t="s">
        <v>86</v>
      </c>
      <c r="B26" s="3" t="s">
        <v>77</v>
      </c>
      <c r="C26" s="2">
        <v>5</v>
      </c>
      <c r="D26" s="3" t="s">
        <v>21</v>
      </c>
      <c r="E26" s="2">
        <v>30</v>
      </c>
      <c r="F26" s="2">
        <v>18</v>
      </c>
      <c r="G26" s="2">
        <v>0</v>
      </c>
      <c r="H26" s="2" t="b">
        <v>0</v>
      </c>
      <c r="I26" s="2" t="b">
        <v>0</v>
      </c>
      <c r="J26" s="2" t="b">
        <v>0</v>
      </c>
      <c r="K26" s="2">
        <v>0</v>
      </c>
      <c r="L26" s="2">
        <v>1200</v>
      </c>
      <c r="M26" s="2">
        <v>714</v>
      </c>
      <c r="N26" s="2">
        <v>714</v>
      </c>
      <c r="O26" s="2">
        <v>10</v>
      </c>
      <c r="P26" s="2"/>
      <c r="Q26" s="4"/>
      <c r="R26" s="2">
        <f t="shared" si="1"/>
        <v>8</v>
      </c>
    </row>
    <row r="27" spans="1:17" ht="12.75">
      <c r="A27" s="3"/>
      <c r="B27" s="3"/>
      <c r="C27" s="2"/>
      <c r="D27" s="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4"/>
    </row>
    <row r="28" spans="1:18" ht="12.75">
      <c r="A28" s="3"/>
      <c r="B28" s="3"/>
      <c r="C28" s="2"/>
      <c r="D28" s="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4"/>
      <c r="R28" s="12" t="s">
        <v>173</v>
      </c>
    </row>
    <row r="29" spans="1:18" ht="12.75">
      <c r="A29" s="3" t="s">
        <v>65</v>
      </c>
      <c r="B29" s="3" t="s">
        <v>66</v>
      </c>
      <c r="C29" s="2">
        <v>6</v>
      </c>
      <c r="D29" s="3" t="s">
        <v>24</v>
      </c>
      <c r="E29" s="2">
        <v>26</v>
      </c>
      <c r="F29" s="2">
        <v>27</v>
      </c>
      <c r="G29" s="2">
        <v>4</v>
      </c>
      <c r="H29" s="2" t="b">
        <v>0</v>
      </c>
      <c r="I29" s="2" t="b">
        <v>0</v>
      </c>
      <c r="J29" s="2" t="b">
        <v>0</v>
      </c>
      <c r="K29" s="2">
        <v>0</v>
      </c>
      <c r="L29" s="2">
        <v>1710</v>
      </c>
      <c r="M29" s="2">
        <v>1171</v>
      </c>
      <c r="N29" s="2">
        <v>1171</v>
      </c>
      <c r="O29" s="2">
        <v>11</v>
      </c>
      <c r="P29" s="2"/>
      <c r="Q29" s="4"/>
      <c r="R29" s="2">
        <f>(C29-1)*2</f>
        <v>10</v>
      </c>
    </row>
    <row r="30" spans="1:18" ht="12.75">
      <c r="A30" s="3" t="s">
        <v>95</v>
      </c>
      <c r="B30" s="3" t="s">
        <v>68</v>
      </c>
      <c r="C30" s="2">
        <v>4</v>
      </c>
      <c r="D30" s="3" t="s">
        <v>24</v>
      </c>
      <c r="E30" s="2">
        <v>0</v>
      </c>
      <c r="F30" s="2">
        <v>0</v>
      </c>
      <c r="G30" s="2">
        <v>0</v>
      </c>
      <c r="H30" s="2" t="b">
        <v>0</v>
      </c>
      <c r="I30" s="2" t="b">
        <v>0</v>
      </c>
      <c r="J30" s="2" t="b">
        <v>0</v>
      </c>
      <c r="K30" s="2">
        <v>0</v>
      </c>
      <c r="L30" s="2">
        <v>0</v>
      </c>
      <c r="M30" s="2">
        <v>937</v>
      </c>
      <c r="N30" s="2">
        <v>937</v>
      </c>
      <c r="O30" s="2">
        <v>11</v>
      </c>
      <c r="P30" s="2"/>
      <c r="Q30" s="4"/>
      <c r="R30" s="2"/>
    </row>
    <row r="31" spans="1:18" ht="26.25">
      <c r="A31" s="3" t="s">
        <v>72</v>
      </c>
      <c r="B31" s="3" t="s">
        <v>73</v>
      </c>
      <c r="C31" s="2">
        <v>6</v>
      </c>
      <c r="D31" s="3" t="s">
        <v>24</v>
      </c>
      <c r="E31" s="2">
        <v>30</v>
      </c>
      <c r="F31" s="2">
        <v>8</v>
      </c>
      <c r="G31" s="2">
        <v>3</v>
      </c>
      <c r="H31" s="2" t="b">
        <v>0</v>
      </c>
      <c r="I31" s="2" t="b">
        <v>0</v>
      </c>
      <c r="J31" s="2" t="b">
        <v>0</v>
      </c>
      <c r="K31" s="2">
        <v>0</v>
      </c>
      <c r="L31" s="2">
        <v>775</v>
      </c>
      <c r="M31" s="2">
        <v>1171</v>
      </c>
      <c r="N31" s="2">
        <v>1171</v>
      </c>
      <c r="O31" s="2">
        <v>11</v>
      </c>
      <c r="P31" s="2"/>
      <c r="Q31" s="4"/>
      <c r="R31" s="2">
        <f>(C31-1)*2</f>
        <v>10</v>
      </c>
    </row>
    <row r="32" spans="1:18" ht="12.75">
      <c r="A32" s="3" t="s">
        <v>69</v>
      </c>
      <c r="B32" s="3" t="s">
        <v>70</v>
      </c>
      <c r="C32" s="2">
        <v>4</v>
      </c>
      <c r="D32" s="3" t="s">
        <v>24</v>
      </c>
      <c r="E32" s="2">
        <v>58</v>
      </c>
      <c r="F32" s="2">
        <v>12</v>
      </c>
      <c r="G32" s="2">
        <v>8</v>
      </c>
      <c r="H32" s="2" t="b">
        <v>0</v>
      </c>
      <c r="I32" s="2" t="b">
        <v>0</v>
      </c>
      <c r="J32" s="2" t="b">
        <v>0</v>
      </c>
      <c r="K32" s="2">
        <v>0</v>
      </c>
      <c r="L32" s="2">
        <v>1380</v>
      </c>
      <c r="M32" s="2">
        <v>937</v>
      </c>
      <c r="N32" s="2">
        <v>937</v>
      </c>
      <c r="O32" s="2">
        <v>11</v>
      </c>
      <c r="P32" s="2"/>
      <c r="Q32" s="4"/>
      <c r="R32" s="2">
        <f aca="true" t="shared" si="2" ref="R32:R38">(C32-1)*2</f>
        <v>6</v>
      </c>
    </row>
    <row r="33" spans="1:18" ht="12.75">
      <c r="A33" s="3" t="s">
        <v>74</v>
      </c>
      <c r="B33" s="3" t="s">
        <v>75</v>
      </c>
      <c r="C33" s="2">
        <v>5.5</v>
      </c>
      <c r="D33" s="3" t="s">
        <v>24</v>
      </c>
      <c r="E33" s="2">
        <v>4</v>
      </c>
      <c r="F33" s="2">
        <v>0</v>
      </c>
      <c r="G33" s="2">
        <v>3</v>
      </c>
      <c r="H33" s="2" t="b">
        <v>0</v>
      </c>
      <c r="I33" s="2" t="b">
        <v>0</v>
      </c>
      <c r="J33" s="2" t="b">
        <v>0</v>
      </c>
      <c r="K33" s="2">
        <v>0</v>
      </c>
      <c r="L33" s="2">
        <v>115</v>
      </c>
      <c r="M33" s="2">
        <v>1054</v>
      </c>
      <c r="N33" s="2">
        <v>1054</v>
      </c>
      <c r="O33" s="2">
        <v>11</v>
      </c>
      <c r="P33" s="2"/>
      <c r="Q33" s="4"/>
      <c r="R33" s="2">
        <f t="shared" si="2"/>
        <v>9</v>
      </c>
    </row>
    <row r="34" spans="1:18" ht="12.75">
      <c r="A34" s="3" t="s">
        <v>89</v>
      </c>
      <c r="B34" s="3" t="s">
        <v>90</v>
      </c>
      <c r="C34" s="2">
        <v>5.5</v>
      </c>
      <c r="D34" s="3" t="s">
        <v>24</v>
      </c>
      <c r="E34" s="2">
        <v>17</v>
      </c>
      <c r="F34" s="2">
        <v>2</v>
      </c>
      <c r="G34" s="2">
        <v>2</v>
      </c>
      <c r="H34" s="2" t="b">
        <v>0</v>
      </c>
      <c r="I34" s="2" t="b">
        <v>0</v>
      </c>
      <c r="J34" s="2" t="b">
        <v>0</v>
      </c>
      <c r="K34" s="2">
        <v>0</v>
      </c>
      <c r="L34" s="2">
        <v>320</v>
      </c>
      <c r="M34" s="2">
        <v>1054</v>
      </c>
      <c r="N34" s="2">
        <v>1054</v>
      </c>
      <c r="O34" s="2">
        <v>11</v>
      </c>
      <c r="P34" s="2"/>
      <c r="Q34" s="4"/>
      <c r="R34" s="2">
        <f t="shared" si="2"/>
        <v>9</v>
      </c>
    </row>
    <row r="35" spans="1:18" ht="12.75">
      <c r="A35" s="3" t="s">
        <v>67</v>
      </c>
      <c r="B35" s="3" t="s">
        <v>68</v>
      </c>
      <c r="C35" s="2">
        <v>4</v>
      </c>
      <c r="D35" s="3" t="s">
        <v>24</v>
      </c>
      <c r="E35" s="2">
        <v>46</v>
      </c>
      <c r="F35" s="2">
        <v>25</v>
      </c>
      <c r="G35" s="2">
        <v>6</v>
      </c>
      <c r="H35" s="2" t="b">
        <v>0</v>
      </c>
      <c r="I35" s="2" t="b">
        <v>0</v>
      </c>
      <c r="J35" s="2" t="b">
        <v>0</v>
      </c>
      <c r="K35" s="2">
        <v>0</v>
      </c>
      <c r="L35" s="2">
        <v>1860</v>
      </c>
      <c r="M35" s="2">
        <v>937</v>
      </c>
      <c r="N35" s="2">
        <v>937</v>
      </c>
      <c r="O35" s="2">
        <v>11</v>
      </c>
      <c r="P35" s="2"/>
      <c r="Q35" s="4"/>
      <c r="R35" s="2">
        <f t="shared" si="2"/>
        <v>6</v>
      </c>
    </row>
    <row r="36" spans="1:18" ht="12.75">
      <c r="A36" s="3" t="s">
        <v>59</v>
      </c>
      <c r="B36" s="3" t="s">
        <v>60</v>
      </c>
      <c r="C36" s="2">
        <v>5.5</v>
      </c>
      <c r="D36" s="3" t="s">
        <v>24</v>
      </c>
      <c r="E36" s="2">
        <v>26</v>
      </c>
      <c r="F36" s="2">
        <v>0</v>
      </c>
      <c r="G36" s="2">
        <v>1</v>
      </c>
      <c r="H36" s="2" t="b">
        <v>0</v>
      </c>
      <c r="I36" s="2" t="b">
        <v>0</v>
      </c>
      <c r="J36" s="2" t="b">
        <v>0</v>
      </c>
      <c r="K36" s="2">
        <v>0</v>
      </c>
      <c r="L36" s="2">
        <v>285</v>
      </c>
      <c r="M36" s="2">
        <v>1054</v>
      </c>
      <c r="N36" s="2">
        <v>1054</v>
      </c>
      <c r="O36" s="2">
        <v>11</v>
      </c>
      <c r="P36" s="2"/>
      <c r="Q36" s="4"/>
      <c r="R36" s="2">
        <f t="shared" si="2"/>
        <v>9</v>
      </c>
    </row>
    <row r="37" spans="1:18" ht="12.75">
      <c r="A37" s="3" t="s">
        <v>63</v>
      </c>
      <c r="B37" s="3" t="s">
        <v>64</v>
      </c>
      <c r="C37" s="2">
        <v>3</v>
      </c>
      <c r="D37" s="3" t="s">
        <v>24</v>
      </c>
      <c r="E37" s="2">
        <v>6</v>
      </c>
      <c r="F37" s="2">
        <v>3</v>
      </c>
      <c r="G37" s="2">
        <v>0</v>
      </c>
      <c r="H37" s="2" t="b">
        <v>0</v>
      </c>
      <c r="I37" s="2" t="b">
        <v>0</v>
      </c>
      <c r="J37" s="2" t="b">
        <v>0</v>
      </c>
      <c r="K37" s="2">
        <v>0</v>
      </c>
      <c r="L37" s="2">
        <v>210</v>
      </c>
      <c r="M37" s="2">
        <v>820</v>
      </c>
      <c r="N37" s="2">
        <v>820</v>
      </c>
      <c r="O37" s="2">
        <v>11</v>
      </c>
      <c r="P37" s="2">
        <f>SUM(K29:L39)</f>
        <v>8315</v>
      </c>
      <c r="Q37" s="5" t="s">
        <v>122</v>
      </c>
      <c r="R37" s="2">
        <f>(C37-1)*2</f>
        <v>4</v>
      </c>
    </row>
    <row r="38" spans="1:18" ht="12.75">
      <c r="A38" s="3" t="s">
        <v>61</v>
      </c>
      <c r="B38" s="3" t="s">
        <v>62</v>
      </c>
      <c r="C38" s="2">
        <v>6</v>
      </c>
      <c r="D38" s="3" t="s">
        <v>24</v>
      </c>
      <c r="E38" s="2">
        <v>35</v>
      </c>
      <c r="F38" s="2">
        <v>9</v>
      </c>
      <c r="G38" s="2">
        <v>6</v>
      </c>
      <c r="H38" s="2" t="b">
        <v>0</v>
      </c>
      <c r="I38" s="2" t="b">
        <v>0</v>
      </c>
      <c r="J38" s="2" t="b">
        <v>0</v>
      </c>
      <c r="K38" s="2">
        <v>0</v>
      </c>
      <c r="L38" s="2">
        <v>950</v>
      </c>
      <c r="M38" s="2">
        <v>1171</v>
      </c>
      <c r="N38" s="2">
        <v>1171</v>
      </c>
      <c r="O38" s="2">
        <v>11</v>
      </c>
      <c r="P38" s="2"/>
      <c r="Q38" s="4"/>
      <c r="R38" s="2">
        <f t="shared" si="2"/>
        <v>10</v>
      </c>
    </row>
    <row r="39" spans="1:18" ht="12.75">
      <c r="A39" s="3" t="s">
        <v>71</v>
      </c>
      <c r="B39" s="3" t="s">
        <v>68</v>
      </c>
      <c r="C39" s="2">
        <v>4</v>
      </c>
      <c r="D39" s="3" t="s">
        <v>24</v>
      </c>
      <c r="E39" s="2">
        <v>31</v>
      </c>
      <c r="F39" s="2">
        <v>6</v>
      </c>
      <c r="G39" s="2">
        <v>4</v>
      </c>
      <c r="H39" s="2" t="b">
        <v>0</v>
      </c>
      <c r="I39" s="2" t="b">
        <v>0</v>
      </c>
      <c r="J39" s="2" t="b">
        <v>0</v>
      </c>
      <c r="K39" s="2">
        <v>0</v>
      </c>
      <c r="L39" s="2">
        <v>710</v>
      </c>
      <c r="M39" s="2">
        <v>937</v>
      </c>
      <c r="N39" s="2">
        <v>937</v>
      </c>
      <c r="O39" s="2">
        <v>11</v>
      </c>
      <c r="P39" s="2"/>
      <c r="Q39" s="4"/>
      <c r="R39" s="2">
        <f>(C39-1)*2</f>
        <v>6</v>
      </c>
    </row>
    <row r="40" spans="1:17" ht="12.75">
      <c r="A40" s="3"/>
      <c r="B40" s="3"/>
      <c r="C40" s="2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4"/>
    </row>
    <row r="41" spans="1:18" ht="12.75">
      <c r="A41" s="3"/>
      <c r="B41" s="3"/>
      <c r="C41" s="2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4"/>
      <c r="R41" s="12" t="s">
        <v>173</v>
      </c>
    </row>
    <row r="42" spans="1:18" ht="12.75">
      <c r="A42" s="3" t="s">
        <v>50</v>
      </c>
      <c r="B42" s="3" t="s">
        <v>51</v>
      </c>
      <c r="C42" s="2">
        <v>5.5</v>
      </c>
      <c r="D42" s="3" t="s">
        <v>21</v>
      </c>
      <c r="E42" s="2">
        <v>43</v>
      </c>
      <c r="F42" s="2">
        <v>31</v>
      </c>
      <c r="G42" s="2">
        <v>9</v>
      </c>
      <c r="H42" s="2" t="b">
        <v>1</v>
      </c>
      <c r="I42" s="2" t="b">
        <v>0</v>
      </c>
      <c r="J42" s="2" t="b">
        <v>0</v>
      </c>
      <c r="K42" s="2">
        <v>0</v>
      </c>
      <c r="L42" s="2">
        <v>3105</v>
      </c>
      <c r="M42" s="2">
        <v>734</v>
      </c>
      <c r="N42" s="2">
        <v>734</v>
      </c>
      <c r="O42" s="2">
        <v>11</v>
      </c>
      <c r="P42" s="2"/>
      <c r="Q42" s="4"/>
      <c r="R42" s="2">
        <f>(C42-1)</f>
        <v>4.5</v>
      </c>
    </row>
    <row r="43" spans="1:18" ht="12.75">
      <c r="A43" s="3" t="s">
        <v>52</v>
      </c>
      <c r="B43" s="3" t="s">
        <v>53</v>
      </c>
      <c r="C43" s="2">
        <v>4</v>
      </c>
      <c r="D43" s="3" t="s">
        <v>21</v>
      </c>
      <c r="E43" s="2">
        <v>43</v>
      </c>
      <c r="F43" s="2">
        <v>14</v>
      </c>
      <c r="G43" s="2">
        <v>16</v>
      </c>
      <c r="H43" s="2" t="b">
        <v>0</v>
      </c>
      <c r="I43" s="2" t="b">
        <v>0</v>
      </c>
      <c r="J43" s="2" t="b">
        <v>0</v>
      </c>
      <c r="K43" s="2">
        <v>0</v>
      </c>
      <c r="L43" s="2">
        <v>1530</v>
      </c>
      <c r="M43" s="2">
        <v>1304</v>
      </c>
      <c r="N43" s="2">
        <v>1304</v>
      </c>
      <c r="O43" s="2">
        <v>11</v>
      </c>
      <c r="P43" s="2"/>
      <c r="Q43" s="4"/>
      <c r="R43" s="2">
        <f>(C43-1)*2</f>
        <v>6</v>
      </c>
    </row>
    <row r="44" spans="1:18" ht="12.75">
      <c r="A44" s="3" t="s">
        <v>56</v>
      </c>
      <c r="B44" s="3" t="s">
        <v>45</v>
      </c>
      <c r="C44" s="2">
        <v>5.5</v>
      </c>
      <c r="D44" s="3" t="s">
        <v>21</v>
      </c>
      <c r="E44" s="2">
        <v>64</v>
      </c>
      <c r="F44" s="2">
        <v>31</v>
      </c>
      <c r="G44" s="2">
        <v>17</v>
      </c>
      <c r="H44" s="2" t="b">
        <v>0</v>
      </c>
      <c r="I44" s="2" t="b">
        <v>0</v>
      </c>
      <c r="J44" s="2" t="b">
        <v>0</v>
      </c>
      <c r="K44" s="2">
        <v>0</v>
      </c>
      <c r="L44" s="2">
        <v>2615</v>
      </c>
      <c r="M44" s="2">
        <v>1467</v>
      </c>
      <c r="N44" s="2">
        <v>1467</v>
      </c>
      <c r="O44" s="2">
        <v>11</v>
      </c>
      <c r="P44" s="2"/>
      <c r="Q44" s="4"/>
      <c r="R44" s="2">
        <f>(C44-1)*2</f>
        <v>9</v>
      </c>
    </row>
    <row r="45" spans="1:18" ht="12.75">
      <c r="A45" s="3" t="s">
        <v>54</v>
      </c>
      <c r="B45" s="3" t="s">
        <v>55</v>
      </c>
      <c r="C45" s="2">
        <v>4</v>
      </c>
      <c r="D45" s="3" t="s">
        <v>21</v>
      </c>
      <c r="E45" s="2">
        <v>59</v>
      </c>
      <c r="F45" s="2">
        <v>11</v>
      </c>
      <c r="G45" s="2">
        <v>2</v>
      </c>
      <c r="H45" s="2" t="b">
        <v>0</v>
      </c>
      <c r="I45" s="2" t="b">
        <v>0</v>
      </c>
      <c r="J45" s="2" t="b">
        <v>0</v>
      </c>
      <c r="K45" s="2">
        <v>0</v>
      </c>
      <c r="L45" s="2">
        <v>1190</v>
      </c>
      <c r="M45" s="2">
        <v>1304</v>
      </c>
      <c r="N45" s="2">
        <v>1304</v>
      </c>
      <c r="O45" s="2">
        <v>11</v>
      </c>
      <c r="P45" s="2"/>
      <c r="Q45" s="4"/>
      <c r="R45" s="2">
        <f>(C45-1)*2</f>
        <v>6</v>
      </c>
    </row>
    <row r="46" spans="1:18" ht="12.75">
      <c r="A46" s="3" t="s">
        <v>48</v>
      </c>
      <c r="B46" s="3" t="s">
        <v>49</v>
      </c>
      <c r="C46" s="2">
        <v>4</v>
      </c>
      <c r="D46" s="3" t="s">
        <v>21</v>
      </c>
      <c r="E46" s="2">
        <v>42</v>
      </c>
      <c r="F46" s="2">
        <v>14</v>
      </c>
      <c r="G46" s="2">
        <v>17</v>
      </c>
      <c r="H46" s="2" t="b">
        <v>0</v>
      </c>
      <c r="I46" s="2" t="b">
        <v>0</v>
      </c>
      <c r="J46" s="2" t="b">
        <v>0</v>
      </c>
      <c r="K46" s="2">
        <v>200</v>
      </c>
      <c r="L46" s="2">
        <v>1545</v>
      </c>
      <c r="M46" s="2">
        <v>1304</v>
      </c>
      <c r="N46" s="2">
        <v>1304</v>
      </c>
      <c r="O46" s="2">
        <v>11</v>
      </c>
      <c r="P46" s="2"/>
      <c r="Q46" s="4"/>
      <c r="R46" s="2">
        <f>(C46-1)*2</f>
        <v>6</v>
      </c>
    </row>
    <row r="47" spans="1:18" ht="12.75">
      <c r="A47" s="3" t="s">
        <v>44</v>
      </c>
      <c r="B47" s="3" t="s">
        <v>45</v>
      </c>
      <c r="C47" s="2">
        <v>5.5</v>
      </c>
      <c r="D47" s="3" t="s">
        <v>21</v>
      </c>
      <c r="E47" s="2">
        <v>1</v>
      </c>
      <c r="F47" s="2">
        <v>6</v>
      </c>
      <c r="G47" s="2">
        <v>2</v>
      </c>
      <c r="H47" s="2" t="b">
        <v>1</v>
      </c>
      <c r="I47" s="2" t="b">
        <v>0</v>
      </c>
      <c r="J47" s="2" t="b">
        <v>0</v>
      </c>
      <c r="K47" s="2">
        <v>0</v>
      </c>
      <c r="L47" s="2">
        <v>1260</v>
      </c>
      <c r="M47" s="2">
        <v>734</v>
      </c>
      <c r="N47" s="2">
        <v>734</v>
      </c>
      <c r="O47" s="2">
        <v>11</v>
      </c>
      <c r="P47" s="2"/>
      <c r="Q47" s="4"/>
      <c r="R47" s="2">
        <f>(C47-1)</f>
        <v>4.5</v>
      </c>
    </row>
    <row r="48" spans="1:18" ht="12.75">
      <c r="A48" s="3"/>
      <c r="B48" s="3"/>
      <c r="C48" s="2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>
        <f>SUM(K42:L47)</f>
        <v>11445</v>
      </c>
      <c r="Q48" s="4" t="s">
        <v>123</v>
      </c>
      <c r="R48" s="2"/>
    </row>
    <row r="49" spans="1:18" ht="12.75">
      <c r="A49" s="3"/>
      <c r="B49" s="3"/>
      <c r="C49" s="2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4"/>
      <c r="R49" s="2"/>
    </row>
    <row r="50" spans="16:18" ht="12.75">
      <c r="P50" s="2">
        <f>P48-P37</f>
        <v>3130</v>
      </c>
      <c r="Q50" s="4" t="s">
        <v>124</v>
      </c>
      <c r="R50" s="2"/>
    </row>
    <row r="51" spans="12:18" ht="12.75">
      <c r="L51" t="s">
        <v>192</v>
      </c>
      <c r="R51" s="2"/>
    </row>
    <row r="52" spans="12:18" ht="12.75">
      <c r="L52" t="s">
        <v>139</v>
      </c>
      <c r="M52">
        <f>'MONDAY AM'!P53+'MONDAY PM'!P53</f>
        <v>38765</v>
      </c>
      <c r="R52" s="2"/>
    </row>
    <row r="53" spans="12:17" ht="12.75">
      <c r="L53" t="s">
        <v>138</v>
      </c>
      <c r="M53">
        <f>P54+'MONDAY AM'!P54</f>
        <v>58500</v>
      </c>
      <c r="P53">
        <f>P12+P37</f>
        <v>17440</v>
      </c>
      <c r="Q53" t="s">
        <v>127</v>
      </c>
    </row>
    <row r="54" spans="12:17" ht="12.75">
      <c r="L54" t="s">
        <v>131</v>
      </c>
      <c r="M54">
        <f>M53-M52</f>
        <v>19735</v>
      </c>
      <c r="P54">
        <f>P23+P48</f>
        <v>28385</v>
      </c>
      <c r="Q54" t="s">
        <v>126</v>
      </c>
    </row>
  </sheetData>
  <sheetProtection/>
  <printOptions/>
  <pageMargins left="0.75" right="0.75" top="0.68" bottom="0.59" header="0.5" footer="0.5"/>
  <pageSetup horizontalDpi="600" verticalDpi="600" orientation="landscape" paperSize="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4"/>
  <sheetViews>
    <sheetView view="pageBreakPreview" zoomScale="60" zoomScaleNormal="80" zoomScalePageLayoutView="0" workbookViewId="0" topLeftCell="A1">
      <selection activeCell="M52" sqref="M52"/>
    </sheetView>
  </sheetViews>
  <sheetFormatPr defaultColWidth="9.140625" defaultRowHeight="12.75"/>
  <cols>
    <col min="1" max="1" width="16.140625" style="0" bestFit="1" customWidth="1"/>
    <col min="2" max="2" width="17.421875" style="0" customWidth="1"/>
    <col min="3" max="3" width="5.421875" style="0" bestFit="1" customWidth="1"/>
    <col min="4" max="4" width="5.28125" style="0" bestFit="1" customWidth="1"/>
    <col min="5" max="5" width="6.00390625" style="0" bestFit="1" customWidth="1"/>
    <col min="6" max="6" width="5.7109375" style="0" bestFit="1" customWidth="1"/>
    <col min="7" max="7" width="6.00390625" style="0" customWidth="1"/>
    <col min="17" max="17" width="17.00390625" style="0" customWidth="1"/>
  </cols>
  <sheetData>
    <row r="1" spans="1:18" ht="12.75">
      <c r="A1" s="1" t="s">
        <v>1</v>
      </c>
      <c r="B1" s="1" t="s">
        <v>2</v>
      </c>
      <c r="C1" s="1" t="s">
        <v>3</v>
      </c>
      <c r="D1" s="1" t="s">
        <v>4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14</v>
      </c>
      <c r="N1" s="1" t="s">
        <v>15</v>
      </c>
      <c r="O1" s="1" t="s">
        <v>18</v>
      </c>
      <c r="R1" s="12" t="s">
        <v>173</v>
      </c>
    </row>
    <row r="2" spans="1:18" ht="12.75">
      <c r="A2" s="3" t="s">
        <v>40</v>
      </c>
      <c r="B2" s="3" t="s">
        <v>41</v>
      </c>
      <c r="C2" s="2">
        <v>5.5</v>
      </c>
      <c r="D2" s="3" t="s">
        <v>24</v>
      </c>
      <c r="E2" s="2">
        <v>18</v>
      </c>
      <c r="F2" s="2">
        <v>18</v>
      </c>
      <c r="G2" s="2">
        <v>2</v>
      </c>
      <c r="H2" s="2" t="b">
        <v>0</v>
      </c>
      <c r="I2" s="2" t="b">
        <v>0</v>
      </c>
      <c r="J2" s="2" t="b">
        <v>0</v>
      </c>
      <c r="K2" s="2">
        <v>0</v>
      </c>
      <c r="L2" s="2">
        <v>1130</v>
      </c>
      <c r="M2" s="2">
        <v>1642</v>
      </c>
      <c r="N2" s="2">
        <v>1642</v>
      </c>
      <c r="O2" s="2">
        <v>12</v>
      </c>
      <c r="P2" s="2"/>
      <c r="Q2" s="4"/>
      <c r="R2" s="2">
        <f>(C2-1)*2</f>
        <v>9</v>
      </c>
    </row>
    <row r="3" spans="1:18" ht="12.75">
      <c r="A3" s="3" t="s">
        <v>22</v>
      </c>
      <c r="B3" s="3" t="s">
        <v>23</v>
      </c>
      <c r="C3" s="2">
        <v>6</v>
      </c>
      <c r="D3" s="3" t="s">
        <v>24</v>
      </c>
      <c r="E3" s="2">
        <v>24</v>
      </c>
      <c r="F3" s="2">
        <v>11</v>
      </c>
      <c r="G3" s="2">
        <v>6</v>
      </c>
      <c r="H3" s="2" t="b">
        <v>0</v>
      </c>
      <c r="I3" s="2" t="b">
        <v>0</v>
      </c>
      <c r="J3" s="2" t="b">
        <v>0</v>
      </c>
      <c r="K3" s="2">
        <v>0</v>
      </c>
      <c r="L3" s="2">
        <v>940</v>
      </c>
      <c r="M3" s="2">
        <v>1824</v>
      </c>
      <c r="N3" s="2">
        <v>1824</v>
      </c>
      <c r="O3" s="2">
        <v>12</v>
      </c>
      <c r="P3" s="2"/>
      <c r="Q3" s="4"/>
      <c r="R3" s="2">
        <f aca="true" t="shared" si="0" ref="R3:R11">(C3-1)*2</f>
        <v>10</v>
      </c>
    </row>
    <row r="4" spans="1:18" ht="12.75">
      <c r="A4" s="3" t="s">
        <v>32</v>
      </c>
      <c r="B4" s="3" t="s">
        <v>33</v>
      </c>
      <c r="C4" s="2">
        <v>5.5</v>
      </c>
      <c r="D4" s="3" t="s">
        <v>24</v>
      </c>
      <c r="E4" s="2">
        <v>14</v>
      </c>
      <c r="F4" s="2">
        <v>7</v>
      </c>
      <c r="G4" s="2">
        <v>1</v>
      </c>
      <c r="H4" s="2" t="b">
        <v>0</v>
      </c>
      <c r="I4" s="2" t="b">
        <v>0</v>
      </c>
      <c r="J4" s="2" t="b">
        <v>0</v>
      </c>
      <c r="K4" s="2">
        <v>0</v>
      </c>
      <c r="L4" s="2">
        <v>515</v>
      </c>
      <c r="M4" s="2">
        <v>1642</v>
      </c>
      <c r="N4" s="2">
        <v>1642</v>
      </c>
      <c r="O4" s="2">
        <v>12</v>
      </c>
      <c r="P4" s="2"/>
      <c r="Q4" s="4"/>
      <c r="R4" s="2">
        <f>(C4-1)*2</f>
        <v>9</v>
      </c>
    </row>
    <row r="5" spans="1:18" ht="12.75">
      <c r="A5" s="3" t="s">
        <v>36</v>
      </c>
      <c r="B5" s="3" t="s">
        <v>37</v>
      </c>
      <c r="C5" s="2">
        <v>5.5</v>
      </c>
      <c r="D5" s="3" t="s">
        <v>24</v>
      </c>
      <c r="E5" s="2">
        <v>20</v>
      </c>
      <c r="F5" s="2">
        <v>5</v>
      </c>
      <c r="G5" s="2">
        <v>1</v>
      </c>
      <c r="H5" s="2" t="b">
        <v>0</v>
      </c>
      <c r="I5" s="2" t="b">
        <v>0</v>
      </c>
      <c r="J5" s="2" t="b">
        <v>0</v>
      </c>
      <c r="K5" s="2">
        <v>0</v>
      </c>
      <c r="L5" s="2">
        <v>475</v>
      </c>
      <c r="M5" s="2">
        <v>1642</v>
      </c>
      <c r="N5" s="2">
        <v>1642</v>
      </c>
      <c r="O5" s="2">
        <v>12</v>
      </c>
      <c r="P5" s="2"/>
      <c r="Q5" s="4"/>
      <c r="R5" s="2">
        <f t="shared" si="0"/>
        <v>9</v>
      </c>
    </row>
    <row r="6" spans="1:18" ht="12.75">
      <c r="A6" s="3" t="s">
        <v>26</v>
      </c>
      <c r="B6" s="3" t="s">
        <v>27</v>
      </c>
      <c r="C6" s="2">
        <v>3</v>
      </c>
      <c r="D6" s="3" t="s">
        <v>24</v>
      </c>
      <c r="E6" s="2">
        <v>0</v>
      </c>
      <c r="F6" s="2">
        <v>0</v>
      </c>
      <c r="G6" s="2">
        <v>0</v>
      </c>
      <c r="H6" s="2" t="b">
        <v>0</v>
      </c>
      <c r="I6" s="2" t="b">
        <v>0</v>
      </c>
      <c r="J6" s="2" t="b">
        <v>0</v>
      </c>
      <c r="K6" s="2">
        <v>0</v>
      </c>
      <c r="L6" s="2">
        <v>0</v>
      </c>
      <c r="M6" s="2">
        <v>1277</v>
      </c>
      <c r="N6" s="2">
        <v>1277</v>
      </c>
      <c r="O6" s="2">
        <v>12</v>
      </c>
      <c r="P6" s="2"/>
      <c r="Q6" s="4"/>
      <c r="R6" s="2">
        <f t="shared" si="0"/>
        <v>4</v>
      </c>
    </row>
    <row r="7" spans="1:18" ht="12.75">
      <c r="A7" s="3" t="s">
        <v>25</v>
      </c>
      <c r="B7" s="3" t="s">
        <v>23</v>
      </c>
      <c r="C7" s="2">
        <v>6</v>
      </c>
      <c r="D7" s="3" t="s">
        <v>24</v>
      </c>
      <c r="E7" s="2">
        <v>40</v>
      </c>
      <c r="F7" s="2">
        <v>15</v>
      </c>
      <c r="G7" s="2">
        <v>7</v>
      </c>
      <c r="H7" s="2" t="b">
        <v>1</v>
      </c>
      <c r="I7" s="2" t="b">
        <v>0</v>
      </c>
      <c r="J7" s="2" t="b">
        <v>0</v>
      </c>
      <c r="K7" s="2">
        <v>0</v>
      </c>
      <c r="L7" s="2">
        <v>2325</v>
      </c>
      <c r="M7" s="2">
        <v>912</v>
      </c>
      <c r="N7" s="2">
        <v>912</v>
      </c>
      <c r="O7" s="2">
        <v>12</v>
      </c>
      <c r="P7" s="2"/>
      <c r="Q7" s="4"/>
      <c r="R7" s="2">
        <f>(C7-1)</f>
        <v>5</v>
      </c>
    </row>
    <row r="8" spans="1:18" ht="12.75">
      <c r="A8" s="3" t="s">
        <v>93</v>
      </c>
      <c r="B8" s="3" t="s">
        <v>94</v>
      </c>
      <c r="C8" s="2">
        <v>4</v>
      </c>
      <c r="D8" s="3" t="s">
        <v>24</v>
      </c>
      <c r="E8" s="2">
        <v>7</v>
      </c>
      <c r="F8" s="2">
        <v>5</v>
      </c>
      <c r="G8" s="2">
        <v>2</v>
      </c>
      <c r="H8" s="2" t="b">
        <v>1</v>
      </c>
      <c r="I8" s="2" t="b">
        <v>0</v>
      </c>
      <c r="J8" s="2" t="b">
        <v>0</v>
      </c>
      <c r="K8" s="2">
        <v>0</v>
      </c>
      <c r="L8" s="2">
        <v>1170</v>
      </c>
      <c r="M8" s="2">
        <v>730</v>
      </c>
      <c r="N8" s="2">
        <v>730</v>
      </c>
      <c r="O8" s="2">
        <v>12</v>
      </c>
      <c r="P8" s="2"/>
      <c r="Q8" s="4"/>
      <c r="R8" s="2">
        <f>(C8-1)</f>
        <v>3</v>
      </c>
    </row>
    <row r="9" spans="1:18" ht="12.75">
      <c r="A9" s="3" t="s">
        <v>38</v>
      </c>
      <c r="B9" s="3" t="s">
        <v>39</v>
      </c>
      <c r="C9" s="2">
        <v>4.5</v>
      </c>
      <c r="D9" s="3" t="s">
        <v>24</v>
      </c>
      <c r="E9" s="2">
        <v>28</v>
      </c>
      <c r="F9" s="2">
        <v>5</v>
      </c>
      <c r="G9" s="2">
        <v>2</v>
      </c>
      <c r="H9" s="2" t="b">
        <v>0</v>
      </c>
      <c r="I9" s="2" t="b">
        <v>0</v>
      </c>
      <c r="J9" s="2" t="b">
        <v>0</v>
      </c>
      <c r="K9" s="2">
        <v>0</v>
      </c>
      <c r="L9" s="2">
        <v>580</v>
      </c>
      <c r="M9" s="2">
        <v>1460</v>
      </c>
      <c r="N9" s="2">
        <v>1460</v>
      </c>
      <c r="O9" s="2">
        <v>12</v>
      </c>
      <c r="P9" s="2"/>
      <c r="Q9" s="4"/>
      <c r="R9" s="2">
        <f>(C9-1)*2</f>
        <v>7</v>
      </c>
    </row>
    <row r="10" spans="1:18" ht="12" customHeight="1">
      <c r="A10" s="3" t="s">
        <v>34</v>
      </c>
      <c r="B10" s="3" t="s">
        <v>35</v>
      </c>
      <c r="C10" s="2">
        <v>6</v>
      </c>
      <c r="D10" s="3" t="s">
        <v>24</v>
      </c>
      <c r="E10" s="2">
        <v>36</v>
      </c>
      <c r="F10" s="2">
        <v>4</v>
      </c>
      <c r="G10" s="2">
        <v>4</v>
      </c>
      <c r="H10" s="2" t="b">
        <v>0</v>
      </c>
      <c r="I10" s="2" t="b">
        <v>0</v>
      </c>
      <c r="J10" s="2" t="b">
        <v>0</v>
      </c>
      <c r="K10" s="2">
        <v>0</v>
      </c>
      <c r="L10" s="2">
        <v>660</v>
      </c>
      <c r="M10" s="2">
        <v>1824</v>
      </c>
      <c r="N10" s="2">
        <v>1824</v>
      </c>
      <c r="O10" s="2">
        <v>12</v>
      </c>
      <c r="P10" s="2"/>
      <c r="Q10" s="4"/>
      <c r="R10" s="2">
        <f t="shared" si="0"/>
        <v>10</v>
      </c>
    </row>
    <row r="11" spans="1:18" ht="12.75">
      <c r="A11" s="3" t="s">
        <v>28</v>
      </c>
      <c r="B11" s="3" t="s">
        <v>29</v>
      </c>
      <c r="C11" s="2">
        <v>6</v>
      </c>
      <c r="D11" s="3" t="s">
        <v>24</v>
      </c>
      <c r="E11" s="2">
        <v>6</v>
      </c>
      <c r="F11" s="2">
        <v>7</v>
      </c>
      <c r="G11" s="2">
        <v>0</v>
      </c>
      <c r="H11" s="2" t="b">
        <v>0</v>
      </c>
      <c r="I11" s="2" t="b">
        <v>0</v>
      </c>
      <c r="J11" s="2" t="b">
        <v>0</v>
      </c>
      <c r="K11" s="2">
        <v>0</v>
      </c>
      <c r="L11" s="2">
        <v>410</v>
      </c>
      <c r="M11" s="2">
        <v>1824</v>
      </c>
      <c r="N11" s="2">
        <v>1824</v>
      </c>
      <c r="O11" s="2">
        <v>12</v>
      </c>
      <c r="P11" s="2"/>
      <c r="Q11" s="4"/>
      <c r="R11" s="2">
        <f t="shared" si="0"/>
        <v>10</v>
      </c>
    </row>
    <row r="12" spans="1:18" ht="12.75">
      <c r="A12" s="3" t="s">
        <v>30</v>
      </c>
      <c r="B12" s="3" t="s">
        <v>31</v>
      </c>
      <c r="C12" s="2">
        <v>6</v>
      </c>
      <c r="D12" s="3" t="s">
        <v>24</v>
      </c>
      <c r="E12" s="2">
        <v>31</v>
      </c>
      <c r="F12" s="2">
        <v>14</v>
      </c>
      <c r="G12" s="2">
        <v>5</v>
      </c>
      <c r="H12" s="2" t="b">
        <v>0</v>
      </c>
      <c r="I12" s="2" t="b">
        <v>0</v>
      </c>
      <c r="J12" s="2" t="b">
        <v>0</v>
      </c>
      <c r="K12" s="2">
        <v>0</v>
      </c>
      <c r="L12" s="2">
        <v>1135</v>
      </c>
      <c r="M12" s="2">
        <v>1824</v>
      </c>
      <c r="N12" s="2">
        <v>1824</v>
      </c>
      <c r="O12" s="2">
        <v>12</v>
      </c>
      <c r="P12" s="2">
        <f>SUM(K2:L12)</f>
        <v>9340</v>
      </c>
      <c r="Q12" s="5" t="s">
        <v>122</v>
      </c>
      <c r="R12" s="2">
        <f>(C12-1)*2</f>
        <v>10</v>
      </c>
    </row>
    <row r="13" spans="1:17" ht="12.75">
      <c r="A13" s="3"/>
      <c r="B13" s="3"/>
      <c r="C13" s="2"/>
      <c r="D13" s="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4"/>
    </row>
    <row r="14" spans="1:18" ht="12.75">
      <c r="A14" s="3"/>
      <c r="B14" s="3"/>
      <c r="C14" s="2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4"/>
      <c r="R14" s="12" t="s">
        <v>173</v>
      </c>
    </row>
    <row r="15" spans="1:18" ht="12.75">
      <c r="A15" s="3" t="s">
        <v>86</v>
      </c>
      <c r="B15" s="3" t="s">
        <v>77</v>
      </c>
      <c r="C15" s="2">
        <v>5</v>
      </c>
      <c r="D15" s="3" t="s">
        <v>21</v>
      </c>
      <c r="E15" s="2">
        <v>48</v>
      </c>
      <c r="F15" s="2">
        <v>13</v>
      </c>
      <c r="G15" s="2">
        <v>4</v>
      </c>
      <c r="H15" s="2" t="b">
        <v>0</v>
      </c>
      <c r="I15" s="2" t="b">
        <v>1</v>
      </c>
      <c r="J15" s="2" t="b">
        <v>0</v>
      </c>
      <c r="K15" s="2">
        <v>0</v>
      </c>
      <c r="L15" s="2">
        <v>2130</v>
      </c>
      <c r="M15" s="2">
        <v>824</v>
      </c>
      <c r="N15" s="2">
        <v>824</v>
      </c>
      <c r="O15" s="2">
        <v>12</v>
      </c>
      <c r="P15" s="2"/>
      <c r="Q15" s="4"/>
      <c r="R15" s="2">
        <f aca="true" t="shared" si="1" ref="R15:R20">(C15-1)*2</f>
        <v>8</v>
      </c>
    </row>
    <row r="16" spans="1:18" ht="12.75">
      <c r="A16" s="3" t="s">
        <v>84</v>
      </c>
      <c r="B16" s="3" t="s">
        <v>85</v>
      </c>
      <c r="C16" s="2">
        <v>6.5</v>
      </c>
      <c r="D16" s="3" t="s">
        <v>21</v>
      </c>
      <c r="E16" s="2">
        <v>54</v>
      </c>
      <c r="F16" s="2">
        <v>10</v>
      </c>
      <c r="G16" s="2">
        <v>3</v>
      </c>
      <c r="H16" s="2" t="b">
        <v>0</v>
      </c>
      <c r="I16" s="2" t="b">
        <v>0</v>
      </c>
      <c r="J16" s="2" t="b">
        <v>0</v>
      </c>
      <c r="K16" s="2">
        <v>0</v>
      </c>
      <c r="L16" s="2">
        <v>1115</v>
      </c>
      <c r="M16" s="2">
        <v>916</v>
      </c>
      <c r="N16" s="2">
        <v>916</v>
      </c>
      <c r="O16" s="2">
        <v>12</v>
      </c>
      <c r="P16" s="2"/>
      <c r="Q16" s="4"/>
      <c r="R16" s="2">
        <f t="shared" si="1"/>
        <v>11</v>
      </c>
    </row>
    <row r="17" spans="1:18" ht="12.75">
      <c r="A17" s="3" t="s">
        <v>42</v>
      </c>
      <c r="B17" s="3" t="s">
        <v>43</v>
      </c>
      <c r="C17" s="2">
        <v>6.5</v>
      </c>
      <c r="D17" s="3" t="s">
        <v>21</v>
      </c>
      <c r="E17" s="2">
        <v>59</v>
      </c>
      <c r="F17" s="2">
        <v>13</v>
      </c>
      <c r="G17" s="2">
        <v>8</v>
      </c>
      <c r="H17" s="2" t="b">
        <v>0</v>
      </c>
      <c r="I17" s="2" t="b">
        <v>0</v>
      </c>
      <c r="J17" s="2" t="b">
        <v>0</v>
      </c>
      <c r="K17" s="2">
        <v>0</v>
      </c>
      <c r="L17" s="2">
        <v>1440</v>
      </c>
      <c r="M17" s="2">
        <v>916</v>
      </c>
      <c r="N17" s="2">
        <v>916</v>
      </c>
      <c r="O17" s="2">
        <v>12</v>
      </c>
      <c r="P17" s="2"/>
      <c r="Q17" s="4"/>
      <c r="R17" s="2">
        <f t="shared" si="1"/>
        <v>11</v>
      </c>
    </row>
    <row r="18" spans="1:18" ht="12.75">
      <c r="A18" s="3" t="s">
        <v>83</v>
      </c>
      <c r="B18" s="3" t="s">
        <v>77</v>
      </c>
      <c r="C18" s="2">
        <v>5</v>
      </c>
      <c r="D18" s="3" t="s">
        <v>21</v>
      </c>
      <c r="E18" s="2">
        <v>34</v>
      </c>
      <c r="F18" s="2">
        <v>7</v>
      </c>
      <c r="G18" s="2">
        <v>6</v>
      </c>
      <c r="H18" s="2" t="b">
        <v>0</v>
      </c>
      <c r="I18" s="2" t="b">
        <v>0</v>
      </c>
      <c r="J18" s="2" t="b">
        <v>0</v>
      </c>
      <c r="K18" s="2">
        <v>0</v>
      </c>
      <c r="L18" s="2">
        <v>840</v>
      </c>
      <c r="M18" s="2">
        <v>824</v>
      </c>
      <c r="N18" s="2">
        <v>824</v>
      </c>
      <c r="O18" s="2">
        <v>12</v>
      </c>
      <c r="P18" s="2"/>
      <c r="Q18" s="4"/>
      <c r="R18" s="2">
        <f t="shared" si="1"/>
        <v>8</v>
      </c>
    </row>
    <row r="19" spans="1:18" ht="12.75">
      <c r="A19" s="3" t="s">
        <v>91</v>
      </c>
      <c r="B19" s="3" t="s">
        <v>92</v>
      </c>
      <c r="C19" s="2">
        <v>6.5</v>
      </c>
      <c r="D19" s="3" t="s">
        <v>21</v>
      </c>
      <c r="E19" s="2">
        <v>87</v>
      </c>
      <c r="F19" s="2">
        <v>17</v>
      </c>
      <c r="G19" s="2">
        <v>3</v>
      </c>
      <c r="H19" s="2" t="b">
        <v>0</v>
      </c>
      <c r="I19" s="2" t="b">
        <v>1</v>
      </c>
      <c r="J19" s="2" t="b">
        <v>0</v>
      </c>
      <c r="K19" s="2">
        <v>0</v>
      </c>
      <c r="L19" s="2">
        <v>2795</v>
      </c>
      <c r="M19" s="2">
        <v>916</v>
      </c>
      <c r="N19" s="2">
        <v>916</v>
      </c>
      <c r="O19" s="2">
        <v>12</v>
      </c>
      <c r="P19" s="2"/>
      <c r="Q19" s="4"/>
      <c r="R19" s="2">
        <f t="shared" si="1"/>
        <v>11</v>
      </c>
    </row>
    <row r="20" spans="1:18" ht="12.75">
      <c r="A20" s="3" t="s">
        <v>80</v>
      </c>
      <c r="B20" s="3" t="s">
        <v>81</v>
      </c>
      <c r="C20" s="2">
        <v>6.5</v>
      </c>
      <c r="D20" s="3" t="s">
        <v>21</v>
      </c>
      <c r="E20" s="2">
        <v>40</v>
      </c>
      <c r="F20" s="2">
        <v>14</v>
      </c>
      <c r="G20" s="2">
        <v>12</v>
      </c>
      <c r="H20" s="2" t="b">
        <v>0</v>
      </c>
      <c r="I20" s="2" t="b">
        <v>0</v>
      </c>
      <c r="J20" s="2" t="b">
        <v>0</v>
      </c>
      <c r="K20" s="2">
        <v>0</v>
      </c>
      <c r="L20" s="2">
        <v>1400</v>
      </c>
      <c r="M20" s="2">
        <v>916</v>
      </c>
      <c r="N20" s="2">
        <v>916</v>
      </c>
      <c r="O20" s="2">
        <v>12</v>
      </c>
      <c r="P20" s="2"/>
      <c r="Q20" s="4"/>
      <c r="R20" s="2">
        <f t="shared" si="1"/>
        <v>11</v>
      </c>
    </row>
    <row r="21" spans="1:18" ht="12.75">
      <c r="A21" s="3" t="s">
        <v>88</v>
      </c>
      <c r="B21" s="3" t="s">
        <v>58</v>
      </c>
      <c r="C21" s="2">
        <v>6</v>
      </c>
      <c r="D21" s="3" t="s">
        <v>21</v>
      </c>
      <c r="E21" s="2">
        <v>38</v>
      </c>
      <c r="F21" s="2">
        <v>7</v>
      </c>
      <c r="G21" s="2">
        <v>4</v>
      </c>
      <c r="H21" s="2" t="b">
        <v>1</v>
      </c>
      <c r="I21" s="2" t="b">
        <v>0</v>
      </c>
      <c r="J21" s="2" t="b">
        <v>0</v>
      </c>
      <c r="K21" s="2">
        <v>0</v>
      </c>
      <c r="L21" s="2">
        <v>1830</v>
      </c>
      <c r="M21" s="2">
        <v>458</v>
      </c>
      <c r="N21" s="2">
        <v>458</v>
      </c>
      <c r="O21" s="2">
        <v>12</v>
      </c>
      <c r="P21" s="2"/>
      <c r="Q21" s="4"/>
      <c r="R21" s="2">
        <f>(C21-1)</f>
        <v>5</v>
      </c>
    </row>
    <row r="22" spans="1:18" ht="12.75">
      <c r="A22" s="3" t="s">
        <v>57</v>
      </c>
      <c r="B22" s="3" t="s">
        <v>58</v>
      </c>
      <c r="C22" s="2">
        <v>6</v>
      </c>
      <c r="D22" s="3" t="s">
        <v>21</v>
      </c>
      <c r="E22" s="2">
        <v>43</v>
      </c>
      <c r="F22" s="2">
        <v>10</v>
      </c>
      <c r="G22" s="2">
        <v>11</v>
      </c>
      <c r="H22" s="2" t="b">
        <v>1</v>
      </c>
      <c r="I22" s="2" t="b">
        <v>0</v>
      </c>
      <c r="J22" s="2" t="b">
        <v>0</v>
      </c>
      <c r="K22" s="2">
        <v>0</v>
      </c>
      <c r="L22" s="2">
        <v>2205</v>
      </c>
      <c r="M22" s="2">
        <v>458</v>
      </c>
      <c r="N22" s="2">
        <v>458</v>
      </c>
      <c r="O22" s="2">
        <v>12</v>
      </c>
      <c r="P22" s="2"/>
      <c r="Q22" s="4"/>
      <c r="R22" s="2">
        <f>(C22-1)</f>
        <v>5</v>
      </c>
    </row>
    <row r="23" spans="1:18" ht="12.75">
      <c r="A23" s="3" t="s">
        <v>78</v>
      </c>
      <c r="B23" s="3" t="s">
        <v>79</v>
      </c>
      <c r="C23" s="2">
        <v>4.5</v>
      </c>
      <c r="D23" s="3" t="s">
        <v>21</v>
      </c>
      <c r="E23" s="2">
        <v>140</v>
      </c>
      <c r="F23" s="2">
        <v>9</v>
      </c>
      <c r="G23" s="2">
        <v>5</v>
      </c>
      <c r="H23" s="2" t="b">
        <v>1</v>
      </c>
      <c r="I23" s="2" t="b">
        <v>0</v>
      </c>
      <c r="J23" s="2" t="b">
        <v>0</v>
      </c>
      <c r="K23" s="2">
        <v>0</v>
      </c>
      <c r="L23" s="2">
        <v>2775</v>
      </c>
      <c r="M23" s="2">
        <v>366</v>
      </c>
      <c r="N23" s="2">
        <v>366</v>
      </c>
      <c r="O23" s="2">
        <v>12</v>
      </c>
      <c r="P23" s="2">
        <f>SUM(K15:L25)</f>
        <v>18245</v>
      </c>
      <c r="Q23" s="4" t="s">
        <v>123</v>
      </c>
      <c r="R23" s="2">
        <f>(C23-1)</f>
        <v>3.5</v>
      </c>
    </row>
    <row r="24" spans="1:18" ht="12.75">
      <c r="A24" s="3" t="s">
        <v>87</v>
      </c>
      <c r="B24" s="3" t="s">
        <v>58</v>
      </c>
      <c r="C24" s="2">
        <v>6</v>
      </c>
      <c r="D24" s="3" t="s">
        <v>21</v>
      </c>
      <c r="E24" s="2">
        <v>19</v>
      </c>
      <c r="F24" s="2">
        <v>9</v>
      </c>
      <c r="G24" s="2">
        <v>1</v>
      </c>
      <c r="H24" s="2" t="b">
        <v>1</v>
      </c>
      <c r="I24" s="2" t="b">
        <v>0</v>
      </c>
      <c r="J24" s="2" t="b">
        <v>0</v>
      </c>
      <c r="K24" s="2">
        <v>0</v>
      </c>
      <c r="L24" s="2">
        <v>1665</v>
      </c>
      <c r="M24" s="2">
        <v>458</v>
      </c>
      <c r="N24" s="2">
        <v>458</v>
      </c>
      <c r="O24" s="2">
        <v>12</v>
      </c>
      <c r="P24" s="2"/>
      <c r="Q24" s="4"/>
      <c r="R24" s="2">
        <f>(C24-1)</f>
        <v>5</v>
      </c>
    </row>
    <row r="25" spans="1:18" ht="12.75">
      <c r="A25" s="3" t="s">
        <v>48</v>
      </c>
      <c r="B25" s="3" t="s">
        <v>96</v>
      </c>
      <c r="C25" s="2">
        <v>2.5</v>
      </c>
      <c r="D25" s="3" t="s">
        <v>21</v>
      </c>
      <c r="E25" s="2">
        <v>0</v>
      </c>
      <c r="F25" s="2">
        <v>1</v>
      </c>
      <c r="G25" s="2">
        <v>0</v>
      </c>
      <c r="H25" s="2" t="b">
        <v>0</v>
      </c>
      <c r="I25" s="2" t="b">
        <v>0</v>
      </c>
      <c r="J25" s="2" t="b">
        <v>0</v>
      </c>
      <c r="K25" s="2">
        <v>0</v>
      </c>
      <c r="L25" s="2">
        <v>50</v>
      </c>
      <c r="M25" s="2">
        <v>549</v>
      </c>
      <c r="N25" s="2">
        <v>549</v>
      </c>
      <c r="O25" s="2">
        <v>12</v>
      </c>
      <c r="P25" s="2">
        <f>P23-P12</f>
        <v>8905</v>
      </c>
      <c r="Q25" s="4" t="s">
        <v>124</v>
      </c>
      <c r="R25" s="2">
        <f>(C25-1)*2</f>
        <v>3</v>
      </c>
    </row>
    <row r="26" spans="1:18" ht="12.75">
      <c r="A26" s="3"/>
      <c r="B26" s="3"/>
      <c r="C26" s="2"/>
      <c r="D26" s="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4"/>
      <c r="R26" s="2"/>
    </row>
    <row r="27" spans="1:18" ht="12.75">
      <c r="A27" s="3"/>
      <c r="B27" s="3"/>
      <c r="C27" s="2"/>
      <c r="D27" s="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4"/>
      <c r="R27" s="12" t="s">
        <v>173</v>
      </c>
    </row>
    <row r="28" spans="1:18" ht="12.75">
      <c r="A28" s="3" t="s">
        <v>61</v>
      </c>
      <c r="B28" s="3" t="s">
        <v>62</v>
      </c>
      <c r="C28" s="2">
        <v>6</v>
      </c>
      <c r="D28" s="3" t="s">
        <v>24</v>
      </c>
      <c r="E28" s="2">
        <v>20</v>
      </c>
      <c r="F28" s="2">
        <v>2</v>
      </c>
      <c r="G28" s="2">
        <v>2</v>
      </c>
      <c r="H28" s="2" t="b">
        <v>0</v>
      </c>
      <c r="I28" s="2" t="b">
        <v>0</v>
      </c>
      <c r="J28" s="2" t="b">
        <v>0</v>
      </c>
      <c r="K28" s="2">
        <v>0</v>
      </c>
      <c r="L28" s="2">
        <v>350</v>
      </c>
      <c r="M28" s="2">
        <v>1157</v>
      </c>
      <c r="N28" s="2">
        <v>1157</v>
      </c>
      <c r="O28" s="2">
        <v>13</v>
      </c>
      <c r="P28" s="2"/>
      <c r="Q28" s="4"/>
      <c r="R28" s="2">
        <f>(C28-1)*2</f>
        <v>10</v>
      </c>
    </row>
    <row r="29" spans="1:18" ht="12.75">
      <c r="A29" s="3" t="s">
        <v>69</v>
      </c>
      <c r="B29" s="3" t="s">
        <v>70</v>
      </c>
      <c r="C29" s="2">
        <v>4</v>
      </c>
      <c r="D29" s="3" t="s">
        <v>24</v>
      </c>
      <c r="E29" s="2">
        <v>74</v>
      </c>
      <c r="F29" s="2">
        <v>13</v>
      </c>
      <c r="G29" s="2">
        <v>4</v>
      </c>
      <c r="H29" s="2" t="b">
        <v>0</v>
      </c>
      <c r="I29" s="2" t="b">
        <v>1</v>
      </c>
      <c r="J29" s="2" t="b">
        <v>0</v>
      </c>
      <c r="K29" s="2">
        <v>0</v>
      </c>
      <c r="L29" s="2">
        <v>2290</v>
      </c>
      <c r="M29" s="2">
        <v>925</v>
      </c>
      <c r="N29" s="2">
        <v>925</v>
      </c>
      <c r="O29" s="2">
        <v>13</v>
      </c>
      <c r="P29" s="2"/>
      <c r="Q29" s="4"/>
      <c r="R29" s="2">
        <f aca="true" t="shared" si="2" ref="R29:R38">(C29-1)*2</f>
        <v>6</v>
      </c>
    </row>
    <row r="30" spans="1:18" ht="12.75">
      <c r="A30" s="3" t="s">
        <v>67</v>
      </c>
      <c r="B30" s="3" t="s">
        <v>68</v>
      </c>
      <c r="C30" s="2">
        <v>4</v>
      </c>
      <c r="D30" s="3" t="s">
        <v>24</v>
      </c>
      <c r="E30" s="2">
        <v>5</v>
      </c>
      <c r="F30" s="2">
        <v>4</v>
      </c>
      <c r="G30" s="2">
        <v>3</v>
      </c>
      <c r="H30" s="2" t="b">
        <v>0</v>
      </c>
      <c r="I30" s="2" t="b">
        <v>0</v>
      </c>
      <c r="J30" s="2" t="b">
        <v>0</v>
      </c>
      <c r="K30" s="2">
        <v>0</v>
      </c>
      <c r="L30" s="2">
        <v>325</v>
      </c>
      <c r="M30" s="2">
        <v>925</v>
      </c>
      <c r="N30" s="2">
        <v>925</v>
      </c>
      <c r="O30" s="2">
        <v>13</v>
      </c>
      <c r="P30" s="2"/>
      <c r="Q30" s="4"/>
      <c r="R30" s="2">
        <f t="shared" si="2"/>
        <v>6</v>
      </c>
    </row>
    <row r="31" spans="1:18" ht="12.75">
      <c r="A31" s="3" t="s">
        <v>59</v>
      </c>
      <c r="B31" s="3" t="s">
        <v>60</v>
      </c>
      <c r="C31" s="2">
        <v>5.5</v>
      </c>
      <c r="D31" s="3" t="s">
        <v>24</v>
      </c>
      <c r="E31" s="2">
        <v>21</v>
      </c>
      <c r="F31" s="2">
        <v>1</v>
      </c>
      <c r="G31" s="2">
        <v>0</v>
      </c>
      <c r="H31" s="2" t="b">
        <v>0</v>
      </c>
      <c r="I31" s="2" t="b">
        <v>0</v>
      </c>
      <c r="J31" s="2" t="b">
        <v>0</v>
      </c>
      <c r="K31" s="2">
        <v>0</v>
      </c>
      <c r="L31" s="2">
        <v>260</v>
      </c>
      <c r="M31" s="2">
        <v>1041</v>
      </c>
      <c r="N31" s="2">
        <v>1041</v>
      </c>
      <c r="O31" s="2">
        <v>13</v>
      </c>
      <c r="P31" s="2"/>
      <c r="Q31" s="4"/>
      <c r="R31" s="2">
        <f t="shared" si="2"/>
        <v>9</v>
      </c>
    </row>
    <row r="32" spans="1:18" ht="12.75">
      <c r="A32" s="3" t="s">
        <v>74</v>
      </c>
      <c r="B32" s="3" t="s">
        <v>75</v>
      </c>
      <c r="C32" s="2">
        <v>5.5</v>
      </c>
      <c r="D32" s="3" t="s">
        <v>24</v>
      </c>
      <c r="E32" s="2">
        <v>32</v>
      </c>
      <c r="F32" s="2">
        <v>2</v>
      </c>
      <c r="G32" s="2">
        <v>1</v>
      </c>
      <c r="H32" s="2" t="b">
        <v>0</v>
      </c>
      <c r="I32" s="2" t="b">
        <v>0</v>
      </c>
      <c r="J32" s="2" t="b">
        <v>0</v>
      </c>
      <c r="K32" s="2">
        <v>0</v>
      </c>
      <c r="L32" s="2">
        <v>445</v>
      </c>
      <c r="M32" s="2">
        <v>1041</v>
      </c>
      <c r="N32" s="2">
        <v>1041</v>
      </c>
      <c r="O32" s="2">
        <v>13</v>
      </c>
      <c r="P32" s="2"/>
      <c r="Q32" s="4"/>
      <c r="R32" s="2">
        <f>(C32-1)*2</f>
        <v>9</v>
      </c>
    </row>
    <row r="33" spans="1:18" ht="12.75">
      <c r="A33" s="3" t="s">
        <v>71</v>
      </c>
      <c r="B33" s="3" t="s">
        <v>68</v>
      </c>
      <c r="C33" s="2">
        <v>4</v>
      </c>
      <c r="D33" s="3" t="s">
        <v>24</v>
      </c>
      <c r="E33" s="2">
        <v>13</v>
      </c>
      <c r="F33" s="2">
        <v>2</v>
      </c>
      <c r="G33" s="2">
        <v>0</v>
      </c>
      <c r="H33" s="2" t="b">
        <v>0</v>
      </c>
      <c r="I33" s="2" t="b">
        <v>0</v>
      </c>
      <c r="J33" s="2" t="b">
        <v>0</v>
      </c>
      <c r="K33" s="2">
        <v>0</v>
      </c>
      <c r="L33" s="2">
        <v>230</v>
      </c>
      <c r="M33" s="2">
        <v>925</v>
      </c>
      <c r="N33" s="2">
        <v>925</v>
      </c>
      <c r="O33" s="2">
        <v>13</v>
      </c>
      <c r="P33" s="2"/>
      <c r="Q33" s="4"/>
      <c r="R33" s="2">
        <f t="shared" si="2"/>
        <v>6</v>
      </c>
    </row>
    <row r="34" spans="1:18" ht="12.75">
      <c r="A34" s="3" t="s">
        <v>63</v>
      </c>
      <c r="B34" s="3" t="s">
        <v>64</v>
      </c>
      <c r="C34" s="2">
        <v>3</v>
      </c>
      <c r="D34" s="3" t="s">
        <v>24</v>
      </c>
      <c r="E34" s="2">
        <v>3</v>
      </c>
      <c r="F34" s="2">
        <v>2</v>
      </c>
      <c r="G34" s="2">
        <v>0</v>
      </c>
      <c r="H34" s="2" t="b">
        <v>0</v>
      </c>
      <c r="I34" s="2" t="b">
        <v>0</v>
      </c>
      <c r="J34" s="2" t="b">
        <v>0</v>
      </c>
      <c r="K34" s="2">
        <v>0</v>
      </c>
      <c r="L34" s="2">
        <v>130</v>
      </c>
      <c r="M34" s="2">
        <v>810</v>
      </c>
      <c r="N34" s="2">
        <v>810</v>
      </c>
      <c r="O34" s="2">
        <v>13</v>
      </c>
      <c r="P34" s="2"/>
      <c r="Q34" s="4"/>
      <c r="R34" s="2">
        <f t="shared" si="2"/>
        <v>4</v>
      </c>
    </row>
    <row r="35" spans="1:18" ht="12.75">
      <c r="A35" s="3" t="s">
        <v>89</v>
      </c>
      <c r="B35" s="3" t="s">
        <v>90</v>
      </c>
      <c r="C35" s="2">
        <v>5.5</v>
      </c>
      <c r="D35" s="3" t="s">
        <v>24</v>
      </c>
      <c r="E35" s="2">
        <v>11</v>
      </c>
      <c r="F35" s="2">
        <v>1</v>
      </c>
      <c r="G35" s="2">
        <v>0</v>
      </c>
      <c r="H35" s="2" t="b">
        <v>0</v>
      </c>
      <c r="I35" s="2" t="b">
        <v>0</v>
      </c>
      <c r="J35" s="2" t="b">
        <v>0</v>
      </c>
      <c r="K35" s="2">
        <v>0</v>
      </c>
      <c r="L35" s="2">
        <v>160</v>
      </c>
      <c r="M35" s="2">
        <v>1041</v>
      </c>
      <c r="N35" s="2">
        <v>1041</v>
      </c>
      <c r="O35" s="2">
        <v>13</v>
      </c>
      <c r="P35" s="2"/>
      <c r="Q35" s="4"/>
      <c r="R35" s="2">
        <f t="shared" si="2"/>
        <v>9</v>
      </c>
    </row>
    <row r="36" spans="1:18" ht="12.75">
      <c r="A36" s="3" t="s">
        <v>65</v>
      </c>
      <c r="B36" s="3" t="s">
        <v>66</v>
      </c>
      <c r="C36" s="2">
        <v>6</v>
      </c>
      <c r="D36" s="3" t="s">
        <v>24</v>
      </c>
      <c r="E36" s="2">
        <v>68</v>
      </c>
      <c r="F36" s="2">
        <v>6</v>
      </c>
      <c r="G36" s="2">
        <v>4</v>
      </c>
      <c r="H36" s="2" t="b">
        <v>0</v>
      </c>
      <c r="I36" s="2" t="b">
        <v>0</v>
      </c>
      <c r="J36" s="2" t="b">
        <v>0</v>
      </c>
      <c r="K36" s="2">
        <v>0</v>
      </c>
      <c r="L36" s="2">
        <v>1080</v>
      </c>
      <c r="M36" s="2">
        <v>1157</v>
      </c>
      <c r="N36" s="2">
        <v>1157</v>
      </c>
      <c r="O36" s="2">
        <v>13</v>
      </c>
      <c r="P36" s="2"/>
      <c r="Q36" s="4"/>
      <c r="R36" s="2">
        <f>(C36-1)*2</f>
        <v>10</v>
      </c>
    </row>
    <row r="37" spans="1:18" ht="26.25">
      <c r="A37" s="3" t="s">
        <v>72</v>
      </c>
      <c r="B37" s="3" t="s">
        <v>73</v>
      </c>
      <c r="C37" s="2">
        <v>6</v>
      </c>
      <c r="D37" s="3" t="s">
        <v>24</v>
      </c>
      <c r="E37" s="2">
        <v>19</v>
      </c>
      <c r="F37" s="2">
        <v>5</v>
      </c>
      <c r="G37" s="2">
        <v>1</v>
      </c>
      <c r="H37" s="2" t="b">
        <v>0</v>
      </c>
      <c r="I37" s="2" t="b">
        <v>0</v>
      </c>
      <c r="J37" s="2" t="b">
        <v>0</v>
      </c>
      <c r="K37" s="2">
        <v>0</v>
      </c>
      <c r="L37" s="2">
        <v>465</v>
      </c>
      <c r="M37" s="2">
        <v>1157</v>
      </c>
      <c r="N37" s="2">
        <v>1157</v>
      </c>
      <c r="O37" s="2">
        <v>13</v>
      </c>
      <c r="P37" s="2">
        <f>SUM(K28:L38)</f>
        <v>8200</v>
      </c>
      <c r="Q37" s="5" t="s">
        <v>122</v>
      </c>
      <c r="R37" s="2">
        <f t="shared" si="2"/>
        <v>10</v>
      </c>
    </row>
    <row r="38" spans="1:18" ht="12.75">
      <c r="A38" s="3" t="s">
        <v>95</v>
      </c>
      <c r="B38" s="3" t="s">
        <v>68</v>
      </c>
      <c r="C38" s="2">
        <v>4</v>
      </c>
      <c r="D38" s="3" t="s">
        <v>24</v>
      </c>
      <c r="E38" s="2">
        <v>79</v>
      </c>
      <c r="F38" s="2">
        <v>16</v>
      </c>
      <c r="G38" s="2">
        <v>3</v>
      </c>
      <c r="H38" s="2" t="b">
        <v>0</v>
      </c>
      <c r="I38" s="2" t="b">
        <v>1</v>
      </c>
      <c r="J38" s="2" t="b">
        <v>0</v>
      </c>
      <c r="K38" s="2">
        <v>0</v>
      </c>
      <c r="L38" s="2">
        <v>2465</v>
      </c>
      <c r="M38" s="2">
        <v>925</v>
      </c>
      <c r="N38" s="2">
        <v>925</v>
      </c>
      <c r="O38" s="2">
        <v>13</v>
      </c>
      <c r="P38" s="2"/>
      <c r="Q38" s="4"/>
      <c r="R38" s="2">
        <f t="shared" si="2"/>
        <v>6</v>
      </c>
    </row>
    <row r="39" spans="1:17" ht="12.75">
      <c r="A39" s="3"/>
      <c r="B39" s="3"/>
      <c r="C39" s="2"/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4"/>
    </row>
    <row r="40" spans="1:18" ht="12.75">
      <c r="A40" s="3"/>
      <c r="B40" s="3"/>
      <c r="C40" s="2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4"/>
      <c r="R40" s="12" t="s">
        <v>173</v>
      </c>
    </row>
    <row r="41" spans="1:18" ht="12.75">
      <c r="A41" s="3" t="s">
        <v>19</v>
      </c>
      <c r="B41" s="3" t="s">
        <v>20</v>
      </c>
      <c r="C41" s="2">
        <v>5</v>
      </c>
      <c r="D41" s="3" t="s">
        <v>21</v>
      </c>
      <c r="E41" s="2">
        <v>34</v>
      </c>
      <c r="F41" s="2">
        <v>21</v>
      </c>
      <c r="G41" s="2">
        <v>0</v>
      </c>
      <c r="H41" s="2" t="b">
        <v>1</v>
      </c>
      <c r="I41" s="2" t="b">
        <v>0</v>
      </c>
      <c r="J41" s="2" t="b">
        <v>0</v>
      </c>
      <c r="K41" s="2">
        <v>0</v>
      </c>
      <c r="L41" s="2">
        <v>2290</v>
      </c>
      <c r="M41" s="2">
        <v>473</v>
      </c>
      <c r="N41" s="2">
        <v>473</v>
      </c>
      <c r="O41" s="2">
        <v>13</v>
      </c>
      <c r="P41" s="2"/>
      <c r="Q41" s="4"/>
      <c r="R41" s="2">
        <f>(C41-1)</f>
        <v>4</v>
      </c>
    </row>
    <row r="42" spans="1:18" ht="26.25">
      <c r="A42" s="3" t="s">
        <v>52</v>
      </c>
      <c r="B42" s="3" t="s">
        <v>53</v>
      </c>
      <c r="C42" s="2">
        <v>4</v>
      </c>
      <c r="D42" s="3" t="s">
        <v>21</v>
      </c>
      <c r="E42" s="2">
        <v>30</v>
      </c>
      <c r="F42" s="2">
        <v>7</v>
      </c>
      <c r="G42" s="2">
        <v>4</v>
      </c>
      <c r="H42" s="2" t="b">
        <v>0</v>
      </c>
      <c r="I42" s="2" t="b">
        <v>0</v>
      </c>
      <c r="J42" s="2" t="b">
        <v>0</v>
      </c>
      <c r="K42" s="2">
        <v>0</v>
      </c>
      <c r="L42" s="2">
        <v>750</v>
      </c>
      <c r="M42" s="2">
        <v>841</v>
      </c>
      <c r="N42" s="2">
        <v>841</v>
      </c>
      <c r="O42" s="2">
        <v>13</v>
      </c>
      <c r="P42" s="2"/>
      <c r="Q42" s="4"/>
      <c r="R42" s="2">
        <f aca="true" t="shared" si="3" ref="R42:R48">(C42-1)*2</f>
        <v>6</v>
      </c>
    </row>
    <row r="43" spans="1:18" ht="12.75">
      <c r="A43" s="3" t="s">
        <v>50</v>
      </c>
      <c r="B43" s="3" t="s">
        <v>51</v>
      </c>
      <c r="C43" s="2">
        <v>5.5</v>
      </c>
      <c r="D43" s="3" t="s">
        <v>21</v>
      </c>
      <c r="E43" s="2">
        <v>67</v>
      </c>
      <c r="F43" s="2">
        <v>19</v>
      </c>
      <c r="G43" s="2">
        <v>8</v>
      </c>
      <c r="H43" s="2" t="b">
        <v>0</v>
      </c>
      <c r="I43" s="2" t="b">
        <v>0</v>
      </c>
      <c r="J43" s="2" t="b">
        <v>0</v>
      </c>
      <c r="K43" s="2">
        <v>0</v>
      </c>
      <c r="L43" s="2">
        <v>1820</v>
      </c>
      <c r="M43" s="2">
        <v>946</v>
      </c>
      <c r="N43" s="2">
        <v>946</v>
      </c>
      <c r="O43" s="2">
        <v>13</v>
      </c>
      <c r="P43" s="2"/>
      <c r="Q43" s="4"/>
      <c r="R43" s="2">
        <f>(C43-1)*2</f>
        <v>9</v>
      </c>
    </row>
    <row r="44" spans="1:18" ht="12.75">
      <c r="A44" s="3" t="s">
        <v>56</v>
      </c>
      <c r="B44" s="3" t="s">
        <v>45</v>
      </c>
      <c r="C44" s="2">
        <v>5.5</v>
      </c>
      <c r="D44" s="3" t="s">
        <v>21</v>
      </c>
      <c r="E44" s="2">
        <v>45</v>
      </c>
      <c r="F44" s="2">
        <v>10</v>
      </c>
      <c r="G44" s="2">
        <v>6</v>
      </c>
      <c r="H44" s="2" t="b">
        <v>0</v>
      </c>
      <c r="I44" s="2" t="b">
        <v>0</v>
      </c>
      <c r="J44" s="2" t="b">
        <v>0</v>
      </c>
      <c r="K44" s="2">
        <v>0</v>
      </c>
      <c r="L44" s="2">
        <v>1100</v>
      </c>
      <c r="M44" s="2">
        <v>946</v>
      </c>
      <c r="N44" s="2">
        <v>946</v>
      </c>
      <c r="O44" s="2">
        <v>13</v>
      </c>
      <c r="P44" s="2"/>
      <c r="Q44" s="4"/>
      <c r="R44" s="2">
        <f t="shared" si="3"/>
        <v>9</v>
      </c>
    </row>
    <row r="45" spans="1:18" ht="12.75">
      <c r="A45" s="3" t="s">
        <v>76</v>
      </c>
      <c r="B45" s="3" t="s">
        <v>77</v>
      </c>
      <c r="C45" s="2">
        <v>5</v>
      </c>
      <c r="D45" s="3" t="s">
        <v>21</v>
      </c>
      <c r="E45" s="2">
        <v>10</v>
      </c>
      <c r="F45" s="2">
        <v>3</v>
      </c>
      <c r="G45" s="2">
        <v>8</v>
      </c>
      <c r="H45" s="2" t="b">
        <v>0</v>
      </c>
      <c r="I45" s="2" t="b">
        <v>0</v>
      </c>
      <c r="J45" s="2" t="b">
        <v>0</v>
      </c>
      <c r="K45" s="2">
        <v>0</v>
      </c>
      <c r="L45" s="2">
        <v>450</v>
      </c>
      <c r="M45" s="2">
        <v>946</v>
      </c>
      <c r="N45" s="2">
        <v>946</v>
      </c>
      <c r="O45" s="2">
        <v>13</v>
      </c>
      <c r="P45" s="2"/>
      <c r="Q45" s="4"/>
      <c r="R45" s="2">
        <f t="shared" si="3"/>
        <v>8</v>
      </c>
    </row>
    <row r="46" spans="1:18" ht="12.75">
      <c r="A46" s="3" t="s">
        <v>44</v>
      </c>
      <c r="B46" s="3" t="s">
        <v>45</v>
      </c>
      <c r="C46" s="2">
        <v>5.5</v>
      </c>
      <c r="D46" s="3" t="s">
        <v>21</v>
      </c>
      <c r="E46" s="2">
        <v>31</v>
      </c>
      <c r="F46" s="2">
        <v>26</v>
      </c>
      <c r="G46" s="2">
        <v>8</v>
      </c>
      <c r="H46" s="2" t="b">
        <v>0</v>
      </c>
      <c r="I46" s="2" t="b">
        <v>1</v>
      </c>
      <c r="J46" s="2" t="b">
        <v>0</v>
      </c>
      <c r="K46" s="2">
        <v>0</v>
      </c>
      <c r="L46" s="2">
        <v>2710</v>
      </c>
      <c r="M46" s="2">
        <v>946</v>
      </c>
      <c r="N46" s="2">
        <v>946</v>
      </c>
      <c r="O46" s="2">
        <v>13</v>
      </c>
      <c r="P46" s="2"/>
      <c r="Q46" s="4"/>
      <c r="R46" s="2">
        <f>(C46-1)*2</f>
        <v>9</v>
      </c>
    </row>
    <row r="47" spans="1:18" ht="12.75">
      <c r="A47" s="3" t="s">
        <v>54</v>
      </c>
      <c r="B47" s="3" t="s">
        <v>55</v>
      </c>
      <c r="C47" s="2">
        <v>4</v>
      </c>
      <c r="D47" s="3" t="s">
        <v>21</v>
      </c>
      <c r="E47" s="2">
        <v>41</v>
      </c>
      <c r="F47" s="2">
        <v>14</v>
      </c>
      <c r="G47" s="2">
        <v>9</v>
      </c>
      <c r="H47" s="2" t="b">
        <v>0</v>
      </c>
      <c r="I47" s="2" t="b">
        <v>0</v>
      </c>
      <c r="J47" s="2" t="b">
        <v>0</v>
      </c>
      <c r="K47" s="2">
        <v>0</v>
      </c>
      <c r="L47" s="2">
        <v>1335</v>
      </c>
      <c r="M47" s="2">
        <v>841</v>
      </c>
      <c r="N47" s="2">
        <v>841</v>
      </c>
      <c r="O47" s="2">
        <v>13</v>
      </c>
      <c r="P47" s="2"/>
      <c r="Q47" s="4"/>
      <c r="R47" s="2">
        <f t="shared" si="3"/>
        <v>6</v>
      </c>
    </row>
    <row r="48" spans="1:18" ht="12.75">
      <c r="A48" s="3" t="s">
        <v>46</v>
      </c>
      <c r="B48" s="3" t="s">
        <v>47</v>
      </c>
      <c r="C48" s="2">
        <v>3</v>
      </c>
      <c r="D48" s="3" t="s">
        <v>21</v>
      </c>
      <c r="E48" s="2">
        <v>0</v>
      </c>
      <c r="F48" s="2">
        <v>1</v>
      </c>
      <c r="G48" s="2">
        <v>0</v>
      </c>
      <c r="H48" s="2" t="b">
        <v>0</v>
      </c>
      <c r="I48" s="2" t="b">
        <v>0</v>
      </c>
      <c r="J48" s="2" t="b">
        <v>0</v>
      </c>
      <c r="K48" s="2">
        <v>0</v>
      </c>
      <c r="L48" s="2">
        <v>50</v>
      </c>
      <c r="M48" s="2">
        <v>736</v>
      </c>
      <c r="N48" s="2">
        <v>736</v>
      </c>
      <c r="O48" s="2">
        <v>13</v>
      </c>
      <c r="P48" s="2">
        <f>SUM(K41:L49)</f>
        <v>11205</v>
      </c>
      <c r="Q48" s="4" t="s">
        <v>123</v>
      </c>
      <c r="R48" s="2">
        <f t="shared" si="3"/>
        <v>4</v>
      </c>
    </row>
    <row r="49" spans="1:18" ht="12.75">
      <c r="A49" s="3" t="s">
        <v>82</v>
      </c>
      <c r="B49" s="3" t="s">
        <v>58</v>
      </c>
      <c r="C49" s="2">
        <v>6</v>
      </c>
      <c r="D49" s="3" t="s">
        <v>21</v>
      </c>
      <c r="E49" s="2">
        <v>25</v>
      </c>
      <c r="F49" s="2">
        <v>7</v>
      </c>
      <c r="G49" s="2">
        <v>0</v>
      </c>
      <c r="H49" s="2" t="b">
        <v>0</v>
      </c>
      <c r="I49" s="2" t="b">
        <v>0</v>
      </c>
      <c r="J49" s="2" t="b">
        <v>0</v>
      </c>
      <c r="K49" s="2">
        <v>100</v>
      </c>
      <c r="L49" s="2">
        <v>600</v>
      </c>
      <c r="M49" s="2">
        <v>1051</v>
      </c>
      <c r="N49" s="2">
        <v>1051</v>
      </c>
      <c r="O49" s="2">
        <v>13</v>
      </c>
      <c r="P49" s="2"/>
      <c r="Q49" s="4"/>
      <c r="R49" s="2">
        <f>(C49-1)*2</f>
        <v>10</v>
      </c>
    </row>
    <row r="50" spans="16:18" ht="12.75">
      <c r="P50" s="2">
        <f>P48-P37</f>
        <v>3005</v>
      </c>
      <c r="Q50" s="4" t="s">
        <v>124</v>
      </c>
      <c r="R50" s="2"/>
    </row>
    <row r="51" spans="12:18" ht="12.75">
      <c r="L51" t="s">
        <v>192</v>
      </c>
      <c r="R51" s="2"/>
    </row>
    <row r="52" spans="12:13" ht="12.75">
      <c r="L52" t="s">
        <v>139</v>
      </c>
      <c r="M52">
        <f>'MONDAY AM'!P53+'MONDAY PM'!P53+'TUE AM'!P53</f>
        <v>56305</v>
      </c>
    </row>
    <row r="53" spans="12:17" ht="12.75">
      <c r="L53" t="s">
        <v>138</v>
      </c>
      <c r="M53">
        <f>'MONDAY AM'!P54+'MONDAY PM'!P54+'TUE AM'!P54</f>
        <v>87950</v>
      </c>
      <c r="P53">
        <f>P12+P37</f>
        <v>17540</v>
      </c>
      <c r="Q53" t="s">
        <v>127</v>
      </c>
    </row>
    <row r="54" spans="12:17" ht="12.75">
      <c r="L54" t="s">
        <v>131</v>
      </c>
      <c r="M54">
        <f>M53-M52</f>
        <v>31645</v>
      </c>
      <c r="P54">
        <f>P23+P48</f>
        <v>29450</v>
      </c>
      <c r="Q54" t="s">
        <v>126</v>
      </c>
    </row>
  </sheetData>
  <sheetProtection/>
  <printOptions/>
  <pageMargins left="0.75" right="0.75" top="0.55" bottom="0.56" header="0.5" footer="0.5"/>
  <pageSetup horizontalDpi="600" verticalDpi="600" orientation="landscape" paperSize="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4"/>
  <sheetViews>
    <sheetView view="pageBreakPreview" zoomScale="60" zoomScaleNormal="90" zoomScalePageLayoutView="0" workbookViewId="0" topLeftCell="A1">
      <selection activeCell="M52" sqref="M52:M53"/>
    </sheetView>
  </sheetViews>
  <sheetFormatPr defaultColWidth="9.140625" defaultRowHeight="12.75"/>
  <cols>
    <col min="1" max="1" width="16.140625" style="0" bestFit="1" customWidth="1"/>
    <col min="2" max="2" width="18.8515625" style="0" customWidth="1"/>
    <col min="3" max="3" width="5.421875" style="0" bestFit="1" customWidth="1"/>
    <col min="4" max="4" width="5.28125" style="0" bestFit="1" customWidth="1"/>
    <col min="5" max="5" width="6.00390625" style="0" bestFit="1" customWidth="1"/>
    <col min="6" max="6" width="5.7109375" style="0" bestFit="1" customWidth="1"/>
    <col min="7" max="7" width="5.57421875" style="0" customWidth="1"/>
    <col min="17" max="17" width="17.00390625" style="0" customWidth="1"/>
  </cols>
  <sheetData>
    <row r="1" spans="1:15" ht="12.75">
      <c r="A1" s="1" t="s">
        <v>1</v>
      </c>
      <c r="B1" s="1" t="s">
        <v>2</v>
      </c>
      <c r="C1" s="1" t="s">
        <v>3</v>
      </c>
      <c r="D1" s="1" t="s">
        <v>4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14</v>
      </c>
      <c r="N1" s="1" t="s">
        <v>15</v>
      </c>
      <c r="O1" s="1" t="s">
        <v>18</v>
      </c>
    </row>
    <row r="2" spans="1:17" ht="12.75">
      <c r="A2" s="3" t="s">
        <v>30</v>
      </c>
      <c r="B2" s="3" t="s">
        <v>31</v>
      </c>
      <c r="C2" s="2">
        <v>6</v>
      </c>
      <c r="D2" s="3" t="s">
        <v>24</v>
      </c>
      <c r="E2" s="2">
        <v>0</v>
      </c>
      <c r="F2" s="2">
        <v>0</v>
      </c>
      <c r="G2" s="2">
        <v>0</v>
      </c>
      <c r="H2" s="2" t="b">
        <v>0</v>
      </c>
      <c r="I2" s="2" t="b">
        <v>0</v>
      </c>
      <c r="J2" s="2" t="b">
        <v>0</v>
      </c>
      <c r="K2" s="2">
        <v>0</v>
      </c>
      <c r="L2" s="2">
        <v>0</v>
      </c>
      <c r="M2" s="2">
        <v>758</v>
      </c>
      <c r="N2" s="2">
        <v>758</v>
      </c>
      <c r="O2" s="2">
        <v>15</v>
      </c>
      <c r="P2" s="2"/>
      <c r="Q2" s="4"/>
    </row>
    <row r="3" spans="1:17" ht="12.75">
      <c r="A3" s="3" t="s">
        <v>28</v>
      </c>
      <c r="B3" s="3" t="s">
        <v>29</v>
      </c>
      <c r="C3" s="2">
        <v>6</v>
      </c>
      <c r="D3" s="3" t="s">
        <v>24</v>
      </c>
      <c r="E3" s="2">
        <v>0</v>
      </c>
      <c r="F3" s="2">
        <v>0</v>
      </c>
      <c r="G3" s="2">
        <v>0</v>
      </c>
      <c r="H3" s="2" t="b">
        <v>0</v>
      </c>
      <c r="I3" s="2" t="b">
        <v>0</v>
      </c>
      <c r="J3" s="2" t="b">
        <v>0</v>
      </c>
      <c r="K3" s="2">
        <v>0</v>
      </c>
      <c r="L3" s="2">
        <v>0</v>
      </c>
      <c r="M3" s="2">
        <v>758</v>
      </c>
      <c r="N3" s="2">
        <v>758</v>
      </c>
      <c r="O3" s="2">
        <v>15</v>
      </c>
      <c r="P3" s="2"/>
      <c r="Q3" s="4"/>
    </row>
    <row r="4" spans="1:17" ht="26.25">
      <c r="A4" s="3" t="s">
        <v>34</v>
      </c>
      <c r="B4" s="3" t="s">
        <v>35</v>
      </c>
      <c r="C4" s="2">
        <v>6</v>
      </c>
      <c r="D4" s="3" t="s">
        <v>24</v>
      </c>
      <c r="E4" s="2">
        <v>0</v>
      </c>
      <c r="F4" s="2">
        <v>0</v>
      </c>
      <c r="G4" s="2">
        <v>0</v>
      </c>
      <c r="H4" s="2" t="b">
        <v>0</v>
      </c>
      <c r="I4" s="2" t="b">
        <v>0</v>
      </c>
      <c r="J4" s="2" t="b">
        <v>0</v>
      </c>
      <c r="K4" s="2">
        <v>0</v>
      </c>
      <c r="L4" s="2">
        <v>0</v>
      </c>
      <c r="M4" s="2">
        <v>758</v>
      </c>
      <c r="N4" s="2">
        <v>758</v>
      </c>
      <c r="O4" s="2">
        <v>15</v>
      </c>
      <c r="P4" s="2"/>
      <c r="Q4" s="4"/>
    </row>
    <row r="5" spans="1:17" ht="12.75">
      <c r="A5" s="3" t="s">
        <v>38</v>
      </c>
      <c r="B5" s="3" t="s">
        <v>39</v>
      </c>
      <c r="C5" s="2">
        <v>4</v>
      </c>
      <c r="D5" s="3" t="s">
        <v>24</v>
      </c>
      <c r="E5" s="2">
        <v>0</v>
      </c>
      <c r="F5" s="2">
        <v>0</v>
      </c>
      <c r="G5" s="2">
        <v>0</v>
      </c>
      <c r="H5" s="2" t="b">
        <v>0</v>
      </c>
      <c r="I5" s="2" t="b">
        <v>0</v>
      </c>
      <c r="J5" s="2" t="b">
        <v>0</v>
      </c>
      <c r="K5" s="2">
        <v>0</v>
      </c>
      <c r="L5" s="2">
        <v>0</v>
      </c>
      <c r="M5" s="2">
        <v>607</v>
      </c>
      <c r="N5" s="2">
        <v>607</v>
      </c>
      <c r="O5" s="2">
        <v>15</v>
      </c>
      <c r="P5" s="2"/>
      <c r="Q5" s="4"/>
    </row>
    <row r="6" spans="1:17" ht="12.75">
      <c r="A6" s="3" t="s">
        <v>93</v>
      </c>
      <c r="B6" s="3" t="s">
        <v>94</v>
      </c>
      <c r="C6" s="2">
        <v>4</v>
      </c>
      <c r="D6" s="3" t="s">
        <v>24</v>
      </c>
      <c r="E6" s="2">
        <v>0</v>
      </c>
      <c r="F6" s="2">
        <v>0</v>
      </c>
      <c r="G6" s="2">
        <v>0</v>
      </c>
      <c r="H6" s="2" t="b">
        <v>0</v>
      </c>
      <c r="I6" s="2" t="b">
        <v>0</v>
      </c>
      <c r="J6" s="2" t="b">
        <v>0</v>
      </c>
      <c r="K6" s="2">
        <v>0</v>
      </c>
      <c r="L6" s="2">
        <v>0</v>
      </c>
      <c r="M6" s="2">
        <v>607</v>
      </c>
      <c r="N6" s="2">
        <v>607</v>
      </c>
      <c r="O6" s="2">
        <v>15</v>
      </c>
      <c r="P6" s="2"/>
      <c r="Q6" s="4"/>
    </row>
    <row r="7" spans="1:17" ht="12.75">
      <c r="A7" s="3" t="s">
        <v>25</v>
      </c>
      <c r="B7" s="3" t="s">
        <v>23</v>
      </c>
      <c r="C7" s="2">
        <v>6</v>
      </c>
      <c r="D7" s="3" t="s">
        <v>24</v>
      </c>
      <c r="E7" s="2">
        <v>0</v>
      </c>
      <c r="F7" s="2">
        <v>0</v>
      </c>
      <c r="G7" s="2">
        <v>0</v>
      </c>
      <c r="H7" s="2" t="b">
        <v>0</v>
      </c>
      <c r="I7" s="2" t="b">
        <v>0</v>
      </c>
      <c r="J7" s="2" t="b">
        <v>0</v>
      </c>
      <c r="K7" s="2">
        <v>0</v>
      </c>
      <c r="L7" s="2">
        <v>0</v>
      </c>
      <c r="M7" s="2">
        <v>758</v>
      </c>
      <c r="N7" s="2">
        <v>758</v>
      </c>
      <c r="O7" s="2">
        <v>15</v>
      </c>
      <c r="P7" s="2"/>
      <c r="Q7" s="4"/>
    </row>
    <row r="8" spans="1:17" ht="12.75">
      <c r="A8" s="3" t="s">
        <v>26</v>
      </c>
      <c r="B8" s="3" t="s">
        <v>27</v>
      </c>
      <c r="C8" s="2">
        <v>3</v>
      </c>
      <c r="D8" s="3" t="s">
        <v>24</v>
      </c>
      <c r="E8" s="2">
        <v>0</v>
      </c>
      <c r="F8" s="2">
        <v>0</v>
      </c>
      <c r="G8" s="2">
        <v>0</v>
      </c>
      <c r="H8" s="2" t="b">
        <v>0</v>
      </c>
      <c r="I8" s="2" t="b">
        <v>0</v>
      </c>
      <c r="J8" s="2" t="b">
        <v>0</v>
      </c>
      <c r="K8" s="2">
        <v>0</v>
      </c>
      <c r="L8" s="2">
        <v>0</v>
      </c>
      <c r="M8" s="2">
        <v>531</v>
      </c>
      <c r="N8" s="2">
        <v>531</v>
      </c>
      <c r="O8" s="2">
        <v>15</v>
      </c>
      <c r="P8" s="2"/>
      <c r="Q8" s="4"/>
    </row>
    <row r="9" spans="1:17" ht="12.75">
      <c r="A9" s="3" t="s">
        <v>32</v>
      </c>
      <c r="B9" s="3" t="s">
        <v>33</v>
      </c>
      <c r="C9" s="2">
        <v>5</v>
      </c>
      <c r="D9" s="3" t="s">
        <v>24</v>
      </c>
      <c r="E9" s="2">
        <v>0</v>
      </c>
      <c r="F9" s="2">
        <v>0</v>
      </c>
      <c r="G9" s="2">
        <v>0</v>
      </c>
      <c r="H9" s="2" t="b">
        <v>0</v>
      </c>
      <c r="I9" s="2" t="b">
        <v>0</v>
      </c>
      <c r="J9" s="2" t="b">
        <v>0</v>
      </c>
      <c r="K9" s="2">
        <v>0</v>
      </c>
      <c r="L9" s="2">
        <v>0</v>
      </c>
      <c r="M9" s="2">
        <v>682</v>
      </c>
      <c r="N9" s="2">
        <v>682</v>
      </c>
      <c r="O9" s="2">
        <v>15</v>
      </c>
      <c r="P9" s="2"/>
      <c r="Q9" s="4"/>
    </row>
    <row r="10" spans="1:17" ht="12.75">
      <c r="A10" s="3" t="s">
        <v>22</v>
      </c>
      <c r="B10" s="3" t="s">
        <v>23</v>
      </c>
      <c r="C10" s="2">
        <v>6</v>
      </c>
      <c r="D10" s="3" t="s">
        <v>24</v>
      </c>
      <c r="E10" s="2">
        <v>0</v>
      </c>
      <c r="F10" s="2">
        <v>0</v>
      </c>
      <c r="G10" s="2">
        <v>0</v>
      </c>
      <c r="H10" s="2" t="b">
        <v>0</v>
      </c>
      <c r="I10" s="2" t="b">
        <v>0</v>
      </c>
      <c r="J10" s="2" t="b">
        <v>0</v>
      </c>
      <c r="K10" s="2">
        <v>0</v>
      </c>
      <c r="L10" s="2">
        <v>0</v>
      </c>
      <c r="M10" s="2">
        <v>758</v>
      </c>
      <c r="N10" s="2">
        <v>758</v>
      </c>
      <c r="O10" s="2">
        <v>15</v>
      </c>
      <c r="P10" s="2"/>
      <c r="Q10" s="4"/>
    </row>
    <row r="11" spans="1:17" ht="12.75">
      <c r="A11" s="3" t="s">
        <v>40</v>
      </c>
      <c r="B11" s="3" t="s">
        <v>41</v>
      </c>
      <c r="C11" s="2">
        <v>5</v>
      </c>
      <c r="D11" s="3" t="s">
        <v>24</v>
      </c>
      <c r="E11" s="2">
        <v>0</v>
      </c>
      <c r="F11" s="2">
        <v>0</v>
      </c>
      <c r="G11" s="2">
        <v>0</v>
      </c>
      <c r="H11" s="2" t="b">
        <v>0</v>
      </c>
      <c r="I11" s="2" t="b">
        <v>0</v>
      </c>
      <c r="J11" s="2" t="b">
        <v>0</v>
      </c>
      <c r="K11" s="2">
        <v>0</v>
      </c>
      <c r="L11" s="2">
        <v>0</v>
      </c>
      <c r="M11" s="2">
        <v>682</v>
      </c>
      <c r="N11" s="2">
        <v>682</v>
      </c>
      <c r="O11" s="2">
        <v>15</v>
      </c>
      <c r="P11" s="2"/>
      <c r="Q11" s="4"/>
    </row>
    <row r="12" spans="1:17" ht="12.75">
      <c r="A12" s="3"/>
      <c r="B12" s="3"/>
      <c r="C12" s="2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>
        <f>SUM(N2:N11)</f>
        <v>6899</v>
      </c>
      <c r="Q12" s="5" t="s">
        <v>178</v>
      </c>
    </row>
    <row r="13" spans="1:17" ht="12.75">
      <c r="A13" s="3"/>
      <c r="B13" s="3"/>
      <c r="C13" s="2"/>
      <c r="D13" s="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4"/>
    </row>
    <row r="14" spans="1:17" ht="12.75">
      <c r="A14" s="3" t="s">
        <v>46</v>
      </c>
      <c r="B14" s="3" t="s">
        <v>47</v>
      </c>
      <c r="C14" s="2">
        <v>1</v>
      </c>
      <c r="D14" s="3" t="s">
        <v>21</v>
      </c>
      <c r="E14" s="2">
        <v>0</v>
      </c>
      <c r="F14" s="2">
        <v>0</v>
      </c>
      <c r="G14" s="2">
        <v>0</v>
      </c>
      <c r="H14" s="2" t="b">
        <v>0</v>
      </c>
      <c r="I14" s="2" t="b">
        <v>1</v>
      </c>
      <c r="J14" s="2" t="b">
        <v>0</v>
      </c>
      <c r="K14" s="2">
        <v>0</v>
      </c>
      <c r="L14" s="2">
        <v>400</v>
      </c>
      <c r="M14" s="2">
        <v>133</v>
      </c>
      <c r="N14" s="2">
        <v>133</v>
      </c>
      <c r="O14" s="2">
        <v>15</v>
      </c>
      <c r="P14" s="2"/>
      <c r="Q14" s="4"/>
    </row>
    <row r="15" spans="1:17" ht="12.75">
      <c r="A15" s="3" t="s">
        <v>54</v>
      </c>
      <c r="B15" s="3" t="s">
        <v>55</v>
      </c>
      <c r="C15" s="2">
        <v>4</v>
      </c>
      <c r="D15" s="3" t="s">
        <v>21</v>
      </c>
      <c r="E15" s="2">
        <v>0</v>
      </c>
      <c r="F15" s="2">
        <v>0</v>
      </c>
      <c r="G15" s="2">
        <v>0</v>
      </c>
      <c r="H15" s="2" t="b">
        <v>0</v>
      </c>
      <c r="I15" s="2" t="b">
        <v>0</v>
      </c>
      <c r="J15" s="2" t="b">
        <v>0</v>
      </c>
      <c r="K15" s="2">
        <v>0</v>
      </c>
      <c r="L15" s="2">
        <v>0</v>
      </c>
      <c r="M15" s="2">
        <v>267</v>
      </c>
      <c r="N15" s="2">
        <v>267</v>
      </c>
      <c r="O15" s="2">
        <v>15</v>
      </c>
      <c r="P15" s="2"/>
      <c r="Q15" s="4"/>
    </row>
    <row r="16" spans="1:17" ht="12.75">
      <c r="A16" s="3" t="s">
        <v>44</v>
      </c>
      <c r="B16" s="3" t="s">
        <v>45</v>
      </c>
      <c r="C16" s="2">
        <v>5</v>
      </c>
      <c r="D16" s="3" t="s">
        <v>21</v>
      </c>
      <c r="E16" s="2">
        <v>0</v>
      </c>
      <c r="F16" s="2">
        <v>0</v>
      </c>
      <c r="G16" s="2">
        <v>0</v>
      </c>
      <c r="H16" s="2" t="b">
        <v>0</v>
      </c>
      <c r="I16" s="2" t="b">
        <v>0</v>
      </c>
      <c r="J16" s="2" t="b">
        <v>0</v>
      </c>
      <c r="K16" s="2">
        <v>0</v>
      </c>
      <c r="L16" s="2">
        <v>0</v>
      </c>
      <c r="M16" s="2">
        <v>300</v>
      </c>
      <c r="N16" s="2">
        <v>300</v>
      </c>
      <c r="O16" s="2">
        <v>15</v>
      </c>
      <c r="P16" s="2"/>
      <c r="Q16" s="4"/>
    </row>
    <row r="17" spans="1:17" ht="12.75">
      <c r="A17" s="3" t="s">
        <v>76</v>
      </c>
      <c r="B17" s="3" t="s">
        <v>77</v>
      </c>
      <c r="C17" s="2">
        <v>5</v>
      </c>
      <c r="D17" s="3" t="s">
        <v>21</v>
      </c>
      <c r="E17" s="2">
        <v>0</v>
      </c>
      <c r="F17" s="2">
        <v>0</v>
      </c>
      <c r="G17" s="2">
        <v>0</v>
      </c>
      <c r="H17" s="2" t="b">
        <v>0</v>
      </c>
      <c r="I17" s="2" t="b">
        <v>0</v>
      </c>
      <c r="J17" s="2" t="b">
        <v>0</v>
      </c>
      <c r="K17" s="2">
        <v>0</v>
      </c>
      <c r="L17" s="2">
        <v>0</v>
      </c>
      <c r="M17" s="2">
        <v>300</v>
      </c>
      <c r="N17" s="2">
        <v>300</v>
      </c>
      <c r="O17" s="2">
        <v>15</v>
      </c>
      <c r="P17" s="2"/>
      <c r="Q17" s="4"/>
    </row>
    <row r="18" spans="1:17" ht="12.75">
      <c r="A18" s="3" t="s">
        <v>56</v>
      </c>
      <c r="B18" s="3" t="s">
        <v>45</v>
      </c>
      <c r="C18" s="2">
        <v>5</v>
      </c>
      <c r="D18" s="3" t="s">
        <v>21</v>
      </c>
      <c r="E18" s="2">
        <v>0</v>
      </c>
      <c r="F18" s="2">
        <v>0</v>
      </c>
      <c r="G18" s="2">
        <v>0</v>
      </c>
      <c r="H18" s="2" t="b">
        <v>0</v>
      </c>
      <c r="I18" s="2" t="b">
        <v>0</v>
      </c>
      <c r="J18" s="2" t="b">
        <v>0</v>
      </c>
      <c r="K18" s="2">
        <v>0</v>
      </c>
      <c r="L18" s="2">
        <v>0</v>
      </c>
      <c r="M18" s="2">
        <v>300</v>
      </c>
      <c r="N18" s="2">
        <v>300</v>
      </c>
      <c r="O18" s="2">
        <v>15</v>
      </c>
      <c r="P18" s="2"/>
      <c r="Q18" s="4"/>
    </row>
    <row r="19" spans="1:17" ht="12.75">
      <c r="A19" s="3" t="s">
        <v>50</v>
      </c>
      <c r="B19" s="3" t="s">
        <v>51</v>
      </c>
      <c r="C19" s="2">
        <v>5</v>
      </c>
      <c r="D19" s="3" t="s">
        <v>21</v>
      </c>
      <c r="E19" s="2">
        <v>0</v>
      </c>
      <c r="F19" s="2">
        <v>0</v>
      </c>
      <c r="G19" s="2">
        <v>0</v>
      </c>
      <c r="H19" s="2" t="b">
        <v>0</v>
      </c>
      <c r="I19" s="2" t="b">
        <v>0</v>
      </c>
      <c r="J19" s="2" t="b">
        <v>0</v>
      </c>
      <c r="K19" s="2">
        <v>0</v>
      </c>
      <c r="L19" s="2">
        <v>0</v>
      </c>
      <c r="M19" s="2">
        <v>300</v>
      </c>
      <c r="N19" s="2">
        <v>300</v>
      </c>
      <c r="O19" s="2">
        <v>15</v>
      </c>
      <c r="P19" s="2"/>
      <c r="Q19" s="4"/>
    </row>
    <row r="20" spans="1:17" ht="26.25">
      <c r="A20" s="3" t="s">
        <v>52</v>
      </c>
      <c r="B20" s="3" t="s">
        <v>53</v>
      </c>
      <c r="C20" s="2">
        <v>4</v>
      </c>
      <c r="D20" s="3" t="s">
        <v>21</v>
      </c>
      <c r="E20" s="2">
        <v>0</v>
      </c>
      <c r="F20" s="2">
        <v>0</v>
      </c>
      <c r="G20" s="2">
        <v>0</v>
      </c>
      <c r="H20" s="2" t="b">
        <v>0</v>
      </c>
      <c r="I20" s="2" t="b">
        <v>0</v>
      </c>
      <c r="J20" s="2" t="b">
        <v>0</v>
      </c>
      <c r="K20" s="2">
        <v>0</v>
      </c>
      <c r="L20" s="2">
        <v>0</v>
      </c>
      <c r="M20" s="2">
        <v>267</v>
      </c>
      <c r="N20" s="2">
        <v>267</v>
      </c>
      <c r="O20" s="2">
        <v>15</v>
      </c>
      <c r="P20" s="2"/>
      <c r="Q20" s="4"/>
    </row>
    <row r="21" spans="1:17" ht="12.75">
      <c r="A21" s="3" t="s">
        <v>19</v>
      </c>
      <c r="B21" s="3" t="s">
        <v>20</v>
      </c>
      <c r="C21" s="2">
        <v>5</v>
      </c>
      <c r="D21" s="3" t="s">
        <v>21</v>
      </c>
      <c r="E21" s="2">
        <v>0</v>
      </c>
      <c r="F21" s="2">
        <v>0</v>
      </c>
      <c r="G21" s="2">
        <v>0</v>
      </c>
      <c r="H21" s="2" t="b">
        <v>0</v>
      </c>
      <c r="I21" s="2" t="b">
        <v>0</v>
      </c>
      <c r="J21" s="2" t="b">
        <v>0</v>
      </c>
      <c r="K21" s="2">
        <v>0</v>
      </c>
      <c r="L21" s="2">
        <v>0</v>
      </c>
      <c r="M21" s="2">
        <v>300</v>
      </c>
      <c r="N21" s="2">
        <v>300</v>
      </c>
      <c r="O21" s="2">
        <v>15</v>
      </c>
      <c r="P21" s="2"/>
      <c r="Q21" s="4"/>
    </row>
    <row r="22" spans="1:17" ht="12.75">
      <c r="A22" s="3" t="s">
        <v>82</v>
      </c>
      <c r="B22" s="3" t="s">
        <v>58</v>
      </c>
      <c r="C22" s="2">
        <v>6</v>
      </c>
      <c r="D22" s="3" t="s">
        <v>21</v>
      </c>
      <c r="E22" s="2">
        <v>0</v>
      </c>
      <c r="F22" s="2">
        <v>0</v>
      </c>
      <c r="G22" s="2">
        <v>0</v>
      </c>
      <c r="H22" s="2" t="b">
        <v>0</v>
      </c>
      <c r="I22" s="2" t="b">
        <v>0</v>
      </c>
      <c r="J22" s="2" t="b">
        <v>0</v>
      </c>
      <c r="K22" s="2">
        <v>0</v>
      </c>
      <c r="L22" s="2">
        <v>0</v>
      </c>
      <c r="M22" s="2">
        <v>333</v>
      </c>
      <c r="N22" s="2">
        <v>333</v>
      </c>
      <c r="O22" s="2">
        <v>15</v>
      </c>
      <c r="P22" s="2"/>
      <c r="Q22" s="4"/>
    </row>
    <row r="23" spans="1:17" ht="12.75">
      <c r="A23" s="3"/>
      <c r="B23" s="3"/>
      <c r="C23" s="2"/>
      <c r="D23" s="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>
        <f>SUM(N14:N22)</f>
        <v>2500</v>
      </c>
      <c r="Q23" s="4" t="s">
        <v>179</v>
      </c>
    </row>
    <row r="24" spans="1:17" ht="12.75">
      <c r="A24" s="3"/>
      <c r="B24" s="3"/>
      <c r="C24" s="2"/>
      <c r="D24" s="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4"/>
    </row>
    <row r="25" spans="1:17" ht="12.75">
      <c r="A25" s="3" t="s">
        <v>89</v>
      </c>
      <c r="B25" s="3" t="s">
        <v>90</v>
      </c>
      <c r="C25" s="2">
        <v>5</v>
      </c>
      <c r="D25" s="3" t="s">
        <v>24</v>
      </c>
      <c r="E25" s="2">
        <v>0</v>
      </c>
      <c r="F25" s="2">
        <v>0</v>
      </c>
      <c r="G25" s="2">
        <v>0</v>
      </c>
      <c r="H25" s="2" t="b">
        <v>0</v>
      </c>
      <c r="I25" s="2" t="b">
        <v>0</v>
      </c>
      <c r="J25" s="2" t="b">
        <v>0</v>
      </c>
      <c r="K25" s="2">
        <v>0</v>
      </c>
      <c r="L25" s="2">
        <v>0</v>
      </c>
      <c r="M25" s="2">
        <v>234</v>
      </c>
      <c r="N25" s="2">
        <v>234</v>
      </c>
      <c r="O25" s="2">
        <v>14</v>
      </c>
      <c r="P25" s="2">
        <f>P12-P23</f>
        <v>4399</v>
      </c>
      <c r="Q25" s="4" t="s">
        <v>124</v>
      </c>
    </row>
    <row r="26" spans="1:17" ht="12.75">
      <c r="A26" s="3" t="s">
        <v>63</v>
      </c>
      <c r="B26" s="3" t="s">
        <v>64</v>
      </c>
      <c r="C26" s="2">
        <v>3</v>
      </c>
      <c r="D26" s="3" t="s">
        <v>24</v>
      </c>
      <c r="E26" s="2">
        <v>0</v>
      </c>
      <c r="F26" s="2">
        <v>0</v>
      </c>
      <c r="G26" s="2">
        <v>0</v>
      </c>
      <c r="H26" s="2" t="b">
        <v>0</v>
      </c>
      <c r="I26" s="2" t="b">
        <v>0</v>
      </c>
      <c r="J26" s="2" t="b">
        <v>0</v>
      </c>
      <c r="K26" s="2">
        <v>0</v>
      </c>
      <c r="L26" s="2">
        <v>0</v>
      </c>
      <c r="M26" s="2">
        <v>182</v>
      </c>
      <c r="N26" s="2">
        <v>182</v>
      </c>
      <c r="O26" s="2">
        <v>14</v>
      </c>
      <c r="P26" s="2"/>
      <c r="Q26" s="4"/>
    </row>
    <row r="27" spans="1:17" ht="12.75">
      <c r="A27" s="3" t="s">
        <v>71</v>
      </c>
      <c r="B27" s="3" t="s">
        <v>68</v>
      </c>
      <c r="C27" s="2">
        <v>4</v>
      </c>
      <c r="D27" s="3" t="s">
        <v>24</v>
      </c>
      <c r="E27" s="2">
        <v>0</v>
      </c>
      <c r="F27" s="2">
        <v>0</v>
      </c>
      <c r="G27" s="2">
        <v>0</v>
      </c>
      <c r="H27" s="2" t="b">
        <v>0</v>
      </c>
      <c r="I27" s="2" t="b">
        <v>0</v>
      </c>
      <c r="J27" s="2" t="b">
        <v>0</v>
      </c>
      <c r="K27" s="2">
        <v>0</v>
      </c>
      <c r="L27" s="2">
        <v>0</v>
      </c>
      <c r="M27" s="2">
        <v>208</v>
      </c>
      <c r="N27" s="2">
        <v>208</v>
      </c>
      <c r="O27" s="2">
        <v>14</v>
      </c>
      <c r="P27" s="2"/>
      <c r="Q27" s="4"/>
    </row>
    <row r="28" spans="1:17" ht="12.75">
      <c r="A28" s="3" t="s">
        <v>74</v>
      </c>
      <c r="B28" s="3" t="s">
        <v>75</v>
      </c>
      <c r="C28" s="2">
        <v>5</v>
      </c>
      <c r="D28" s="3" t="s">
        <v>24</v>
      </c>
      <c r="E28" s="2">
        <v>0</v>
      </c>
      <c r="F28" s="2">
        <v>0</v>
      </c>
      <c r="G28" s="2">
        <v>0</v>
      </c>
      <c r="H28" s="2" t="b">
        <v>0</v>
      </c>
      <c r="I28" s="2" t="b">
        <v>0</v>
      </c>
      <c r="J28" s="2" t="b">
        <v>0</v>
      </c>
      <c r="K28" s="2">
        <v>0</v>
      </c>
      <c r="L28" s="2">
        <v>0</v>
      </c>
      <c r="M28" s="2">
        <v>234</v>
      </c>
      <c r="N28" s="2">
        <v>234</v>
      </c>
      <c r="O28" s="2">
        <v>14</v>
      </c>
      <c r="P28" s="2"/>
      <c r="Q28" s="4"/>
    </row>
    <row r="29" spans="1:17" ht="12.75">
      <c r="A29" s="3" t="s">
        <v>59</v>
      </c>
      <c r="B29" s="3" t="s">
        <v>60</v>
      </c>
      <c r="C29" s="2">
        <v>5</v>
      </c>
      <c r="D29" s="3" t="s">
        <v>24</v>
      </c>
      <c r="E29" s="2">
        <v>0</v>
      </c>
      <c r="F29" s="2">
        <v>0</v>
      </c>
      <c r="G29" s="2">
        <v>0</v>
      </c>
      <c r="H29" s="2" t="b">
        <v>0</v>
      </c>
      <c r="I29" s="2" t="b">
        <v>0</v>
      </c>
      <c r="J29" s="2" t="b">
        <v>0</v>
      </c>
      <c r="K29" s="2">
        <v>0</v>
      </c>
      <c r="L29" s="2">
        <v>0</v>
      </c>
      <c r="M29" s="2">
        <v>234</v>
      </c>
      <c r="N29" s="2">
        <v>234</v>
      </c>
      <c r="O29" s="2">
        <v>14</v>
      </c>
      <c r="P29" s="2"/>
      <c r="Q29" s="4"/>
    </row>
    <row r="30" spans="1:17" ht="12.75">
      <c r="A30" s="3" t="s">
        <v>67</v>
      </c>
      <c r="B30" s="3" t="s">
        <v>68</v>
      </c>
      <c r="C30" s="2">
        <v>4</v>
      </c>
      <c r="D30" s="3" t="s">
        <v>24</v>
      </c>
      <c r="E30" s="2">
        <v>0</v>
      </c>
      <c r="F30" s="2">
        <v>0</v>
      </c>
      <c r="G30" s="2">
        <v>0</v>
      </c>
      <c r="H30" s="2" t="b">
        <v>0</v>
      </c>
      <c r="I30" s="2" t="b">
        <v>0</v>
      </c>
      <c r="J30" s="2" t="b">
        <v>0</v>
      </c>
      <c r="K30" s="2">
        <v>0</v>
      </c>
      <c r="L30" s="2">
        <v>0</v>
      </c>
      <c r="M30" s="2">
        <v>208</v>
      </c>
      <c r="N30" s="2">
        <v>208</v>
      </c>
      <c r="O30" s="2">
        <v>14</v>
      </c>
      <c r="P30" s="2"/>
      <c r="Q30" s="4"/>
    </row>
    <row r="31" spans="1:17" ht="12.75">
      <c r="A31" s="3" t="s">
        <v>69</v>
      </c>
      <c r="B31" s="3" t="s">
        <v>70</v>
      </c>
      <c r="C31" s="2">
        <v>4</v>
      </c>
      <c r="D31" s="3" t="s">
        <v>24</v>
      </c>
      <c r="E31" s="2">
        <v>0</v>
      </c>
      <c r="F31" s="2">
        <v>0</v>
      </c>
      <c r="G31" s="2">
        <v>0</v>
      </c>
      <c r="H31" s="2" t="b">
        <v>0</v>
      </c>
      <c r="I31" s="2" t="b">
        <v>0</v>
      </c>
      <c r="J31" s="2" t="b">
        <v>0</v>
      </c>
      <c r="K31" s="2">
        <v>0</v>
      </c>
      <c r="L31" s="2">
        <v>0</v>
      </c>
      <c r="M31" s="2">
        <v>208</v>
      </c>
      <c r="N31" s="2">
        <v>208</v>
      </c>
      <c r="O31" s="2">
        <v>14</v>
      </c>
      <c r="P31" s="2"/>
      <c r="Q31" s="4"/>
    </row>
    <row r="32" spans="1:17" ht="12.75">
      <c r="A32" s="3" t="s">
        <v>61</v>
      </c>
      <c r="B32" s="3" t="s">
        <v>62</v>
      </c>
      <c r="C32" s="2">
        <v>6</v>
      </c>
      <c r="D32" s="3" t="s">
        <v>24</v>
      </c>
      <c r="E32" s="2">
        <v>0</v>
      </c>
      <c r="F32" s="2">
        <v>0</v>
      </c>
      <c r="G32" s="2">
        <v>0</v>
      </c>
      <c r="H32" s="2" t="b">
        <v>0</v>
      </c>
      <c r="I32" s="2" t="b">
        <v>0</v>
      </c>
      <c r="J32" s="2" t="b">
        <v>0</v>
      </c>
      <c r="K32" s="2">
        <v>0</v>
      </c>
      <c r="L32" s="2">
        <v>0</v>
      </c>
      <c r="M32" s="2">
        <v>260</v>
      </c>
      <c r="N32" s="2">
        <v>260</v>
      </c>
      <c r="O32" s="2">
        <v>14</v>
      </c>
      <c r="P32" s="2"/>
      <c r="Q32" s="4"/>
    </row>
    <row r="33" spans="1:17" ht="12.75">
      <c r="A33" s="3" t="s">
        <v>95</v>
      </c>
      <c r="B33" s="3" t="s">
        <v>68</v>
      </c>
      <c r="C33" s="2">
        <v>4</v>
      </c>
      <c r="D33" s="3" t="s">
        <v>24</v>
      </c>
      <c r="E33" s="2">
        <v>0</v>
      </c>
      <c r="F33" s="2">
        <v>0</v>
      </c>
      <c r="G33" s="2">
        <v>0</v>
      </c>
      <c r="H33" s="2" t="b">
        <v>0</v>
      </c>
      <c r="I33" s="2" t="b">
        <v>0</v>
      </c>
      <c r="J33" s="2" t="b">
        <v>0</v>
      </c>
      <c r="K33" s="2">
        <v>0</v>
      </c>
      <c r="L33" s="2">
        <v>0</v>
      </c>
      <c r="M33" s="2">
        <v>208</v>
      </c>
      <c r="N33" s="2">
        <v>208</v>
      </c>
      <c r="O33" s="2">
        <v>14</v>
      </c>
      <c r="P33" s="2"/>
      <c r="Q33" s="4"/>
    </row>
    <row r="34" spans="1:17" ht="12.75">
      <c r="A34" s="3" t="s">
        <v>72</v>
      </c>
      <c r="B34" s="3" t="s">
        <v>73</v>
      </c>
      <c r="C34" s="2">
        <v>6</v>
      </c>
      <c r="D34" s="3" t="s">
        <v>24</v>
      </c>
      <c r="E34" s="2">
        <v>0</v>
      </c>
      <c r="F34" s="2">
        <v>0</v>
      </c>
      <c r="G34" s="2">
        <v>0</v>
      </c>
      <c r="H34" s="2" t="b">
        <v>0</v>
      </c>
      <c r="I34" s="2" t="b">
        <v>0</v>
      </c>
      <c r="J34" s="2" t="b">
        <v>0</v>
      </c>
      <c r="K34" s="2">
        <v>0</v>
      </c>
      <c r="L34" s="2">
        <v>0</v>
      </c>
      <c r="M34" s="2">
        <v>260</v>
      </c>
      <c r="N34" s="2">
        <v>260</v>
      </c>
      <c r="O34" s="2">
        <v>14</v>
      </c>
      <c r="P34" s="2"/>
      <c r="Q34" s="4"/>
    </row>
    <row r="35" spans="1:17" ht="12.75">
      <c r="A35" s="3" t="s">
        <v>65</v>
      </c>
      <c r="B35" s="3" t="s">
        <v>66</v>
      </c>
      <c r="C35" s="2">
        <v>6</v>
      </c>
      <c r="D35" s="3" t="s">
        <v>24</v>
      </c>
      <c r="E35" s="2">
        <v>0</v>
      </c>
      <c r="F35" s="2">
        <v>0</v>
      </c>
      <c r="G35" s="2">
        <v>0</v>
      </c>
      <c r="H35" s="2" t="b">
        <v>0</v>
      </c>
      <c r="I35" s="2" t="b">
        <v>0</v>
      </c>
      <c r="J35" s="2" t="b">
        <v>0</v>
      </c>
      <c r="K35" s="2">
        <v>0</v>
      </c>
      <c r="L35" s="2">
        <v>0</v>
      </c>
      <c r="M35" s="2">
        <v>260</v>
      </c>
      <c r="N35" s="2">
        <v>260</v>
      </c>
      <c r="O35" s="2">
        <v>14</v>
      </c>
      <c r="P35" s="2"/>
      <c r="Q35" s="4"/>
    </row>
    <row r="36" spans="1:17" ht="12.75">
      <c r="A36" s="3"/>
      <c r="B36" s="3"/>
      <c r="C36" s="2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4"/>
    </row>
    <row r="37" spans="1:17" ht="12.75">
      <c r="A37" s="3"/>
      <c r="B37" s="3"/>
      <c r="C37" s="2"/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>
        <f>SUM(N25:N35)</f>
        <v>2496</v>
      </c>
      <c r="Q37" s="5" t="s">
        <v>178</v>
      </c>
    </row>
    <row r="38" spans="1:17" ht="12.75">
      <c r="A38" s="3" t="s">
        <v>57</v>
      </c>
      <c r="B38" s="3" t="s">
        <v>58</v>
      </c>
      <c r="C38" s="2">
        <v>6</v>
      </c>
      <c r="D38" s="3" t="s">
        <v>21</v>
      </c>
      <c r="E38" s="2">
        <v>0</v>
      </c>
      <c r="F38" s="2">
        <v>0</v>
      </c>
      <c r="G38" s="2">
        <v>0</v>
      </c>
      <c r="H38" s="2" t="b">
        <v>0</v>
      </c>
      <c r="I38" s="2" t="b">
        <v>0</v>
      </c>
      <c r="J38" s="2" t="b">
        <v>0</v>
      </c>
      <c r="K38" s="2">
        <v>0</v>
      </c>
      <c r="L38" s="2">
        <v>0</v>
      </c>
      <c r="M38" s="2">
        <v>721</v>
      </c>
      <c r="N38" s="2">
        <v>721</v>
      </c>
      <c r="O38" s="2">
        <v>14</v>
      </c>
      <c r="P38" s="2"/>
      <c r="Q38" s="4"/>
    </row>
    <row r="39" spans="1:17" ht="12.75">
      <c r="A39" s="3" t="s">
        <v>78</v>
      </c>
      <c r="B39" s="3" t="s">
        <v>79</v>
      </c>
      <c r="C39" s="2">
        <v>4</v>
      </c>
      <c r="D39" s="3" t="s">
        <v>21</v>
      </c>
      <c r="E39" s="2">
        <v>0</v>
      </c>
      <c r="F39" s="2">
        <v>0</v>
      </c>
      <c r="G39" s="2">
        <v>0</v>
      </c>
      <c r="H39" s="2" t="b">
        <v>0</v>
      </c>
      <c r="I39" s="2" t="b">
        <v>0</v>
      </c>
      <c r="J39" s="2" t="b">
        <v>0</v>
      </c>
      <c r="K39" s="2">
        <v>0</v>
      </c>
      <c r="L39" s="2">
        <v>0</v>
      </c>
      <c r="M39" s="2">
        <v>577</v>
      </c>
      <c r="N39" s="2">
        <v>577</v>
      </c>
      <c r="O39" s="2">
        <v>14</v>
      </c>
      <c r="P39" s="2"/>
      <c r="Q39" s="4"/>
    </row>
    <row r="40" spans="1:17" ht="12.75">
      <c r="A40" s="3" t="s">
        <v>87</v>
      </c>
      <c r="B40" s="3" t="s">
        <v>58</v>
      </c>
      <c r="C40" s="2">
        <v>6</v>
      </c>
      <c r="D40" s="3" t="s">
        <v>21</v>
      </c>
      <c r="E40" s="2">
        <v>0</v>
      </c>
      <c r="F40" s="2">
        <v>0</v>
      </c>
      <c r="G40" s="2">
        <v>0</v>
      </c>
      <c r="H40" s="2" t="b">
        <v>0</v>
      </c>
      <c r="I40" s="2" t="b">
        <v>0</v>
      </c>
      <c r="J40" s="2" t="b">
        <v>0</v>
      </c>
      <c r="K40" s="2">
        <v>0</v>
      </c>
      <c r="L40" s="2">
        <v>0</v>
      </c>
      <c r="M40" s="2">
        <v>721</v>
      </c>
      <c r="N40" s="2">
        <v>721</v>
      </c>
      <c r="O40" s="2">
        <v>14</v>
      </c>
      <c r="P40" s="2"/>
      <c r="Q40" s="4"/>
    </row>
    <row r="41" spans="1:17" ht="12.75">
      <c r="A41" s="3" t="s">
        <v>88</v>
      </c>
      <c r="B41" s="3" t="s">
        <v>58</v>
      </c>
      <c r="C41" s="2">
        <v>6</v>
      </c>
      <c r="D41" s="3" t="s">
        <v>21</v>
      </c>
      <c r="E41" s="2">
        <v>0</v>
      </c>
      <c r="F41" s="2">
        <v>0</v>
      </c>
      <c r="G41" s="2">
        <v>0</v>
      </c>
      <c r="H41" s="2" t="b">
        <v>0</v>
      </c>
      <c r="I41" s="2" t="b">
        <v>0</v>
      </c>
      <c r="J41" s="2" t="b">
        <v>0</v>
      </c>
      <c r="K41" s="2">
        <v>0</v>
      </c>
      <c r="L41" s="2">
        <v>0</v>
      </c>
      <c r="M41" s="2">
        <v>721</v>
      </c>
      <c r="N41" s="2">
        <v>721</v>
      </c>
      <c r="O41" s="2">
        <v>14</v>
      </c>
      <c r="P41" s="2"/>
      <c r="Q41" s="4"/>
    </row>
    <row r="42" spans="1:17" ht="12.75">
      <c r="A42" s="3" t="s">
        <v>80</v>
      </c>
      <c r="B42" s="3" t="s">
        <v>81</v>
      </c>
      <c r="C42" s="2">
        <v>6</v>
      </c>
      <c r="D42" s="3" t="s">
        <v>21</v>
      </c>
      <c r="E42" s="2">
        <v>0</v>
      </c>
      <c r="F42" s="2">
        <v>0</v>
      </c>
      <c r="G42" s="2">
        <v>0</v>
      </c>
      <c r="H42" s="2" t="b">
        <v>0</v>
      </c>
      <c r="I42" s="2" t="b">
        <v>0</v>
      </c>
      <c r="J42" s="2" t="b">
        <v>0</v>
      </c>
      <c r="K42" s="2">
        <v>0</v>
      </c>
      <c r="L42" s="2">
        <v>0</v>
      </c>
      <c r="M42" s="2">
        <v>721</v>
      </c>
      <c r="N42" s="2">
        <v>721</v>
      </c>
      <c r="O42" s="2">
        <v>14</v>
      </c>
      <c r="P42" s="2"/>
      <c r="Q42" s="4"/>
    </row>
    <row r="43" spans="1:17" ht="12.75">
      <c r="A43" s="3" t="s">
        <v>91</v>
      </c>
      <c r="B43" s="3" t="s">
        <v>92</v>
      </c>
      <c r="C43" s="2">
        <v>6</v>
      </c>
      <c r="D43" s="3" t="s">
        <v>21</v>
      </c>
      <c r="E43" s="2">
        <v>0</v>
      </c>
      <c r="F43" s="2">
        <v>0</v>
      </c>
      <c r="G43" s="2">
        <v>0</v>
      </c>
      <c r="H43" s="2" t="b">
        <v>0</v>
      </c>
      <c r="I43" s="2" t="b">
        <v>0</v>
      </c>
      <c r="J43" s="2" t="b">
        <v>0</v>
      </c>
      <c r="K43" s="2">
        <v>0</v>
      </c>
      <c r="L43" s="2">
        <v>0</v>
      </c>
      <c r="M43" s="2">
        <v>721</v>
      </c>
      <c r="N43" s="2">
        <v>721</v>
      </c>
      <c r="O43" s="2">
        <v>14</v>
      </c>
      <c r="P43" s="2"/>
      <c r="Q43" s="4"/>
    </row>
    <row r="44" spans="1:17" ht="12.75">
      <c r="A44" s="3" t="s">
        <v>48</v>
      </c>
      <c r="B44" s="3" t="s">
        <v>49</v>
      </c>
      <c r="C44" s="2">
        <v>4</v>
      </c>
      <c r="D44" s="3" t="s">
        <v>21</v>
      </c>
      <c r="E44" s="2">
        <v>0</v>
      </c>
      <c r="F44" s="2">
        <v>0</v>
      </c>
      <c r="G44" s="2">
        <v>0</v>
      </c>
      <c r="H44" s="2" t="b">
        <v>0</v>
      </c>
      <c r="I44" s="2" t="b">
        <v>0</v>
      </c>
      <c r="J44" s="2" t="b">
        <v>0</v>
      </c>
      <c r="K44" s="2">
        <v>0</v>
      </c>
      <c r="L44" s="2">
        <v>0</v>
      </c>
      <c r="M44" s="2">
        <v>577</v>
      </c>
      <c r="N44" s="2">
        <v>577</v>
      </c>
      <c r="O44" s="2">
        <v>14</v>
      </c>
      <c r="P44" s="2"/>
      <c r="Q44" s="4"/>
    </row>
    <row r="45" spans="1:17" ht="12.75">
      <c r="A45" s="3" t="s">
        <v>42</v>
      </c>
      <c r="B45" s="3" t="s">
        <v>43</v>
      </c>
      <c r="C45" s="2">
        <v>6</v>
      </c>
      <c r="D45" s="3" t="s">
        <v>21</v>
      </c>
      <c r="E45" s="2">
        <v>0</v>
      </c>
      <c r="F45" s="2">
        <v>0</v>
      </c>
      <c r="G45" s="2">
        <v>0</v>
      </c>
      <c r="H45" s="2" t="b">
        <v>0</v>
      </c>
      <c r="I45" s="2" t="b">
        <v>0</v>
      </c>
      <c r="J45" s="2" t="b">
        <v>0</v>
      </c>
      <c r="K45" s="2">
        <v>0</v>
      </c>
      <c r="L45" s="2">
        <v>0</v>
      </c>
      <c r="M45" s="2">
        <v>721</v>
      </c>
      <c r="N45" s="2">
        <v>721</v>
      </c>
      <c r="O45" s="2">
        <v>14</v>
      </c>
      <c r="P45" s="2"/>
      <c r="Q45" s="4"/>
    </row>
    <row r="46" spans="1:17" ht="12.75">
      <c r="A46" s="3" t="s">
        <v>83</v>
      </c>
      <c r="B46" s="3" t="s">
        <v>77</v>
      </c>
      <c r="C46" s="2">
        <v>5</v>
      </c>
      <c r="D46" s="3" t="s">
        <v>21</v>
      </c>
      <c r="E46" s="2">
        <v>0</v>
      </c>
      <c r="F46" s="2">
        <v>0</v>
      </c>
      <c r="G46" s="2">
        <v>0</v>
      </c>
      <c r="H46" s="2" t="b">
        <v>0</v>
      </c>
      <c r="I46" s="2" t="b">
        <v>0</v>
      </c>
      <c r="J46" s="2" t="b">
        <v>0</v>
      </c>
      <c r="K46" s="2">
        <v>0</v>
      </c>
      <c r="L46" s="2">
        <v>0</v>
      </c>
      <c r="M46" s="2">
        <v>649</v>
      </c>
      <c r="N46" s="2">
        <v>649</v>
      </c>
      <c r="O46" s="2">
        <v>14</v>
      </c>
      <c r="P46" s="2"/>
      <c r="Q46" s="4"/>
    </row>
    <row r="47" spans="1:17" ht="12.75">
      <c r="A47" s="3" t="s">
        <v>84</v>
      </c>
      <c r="B47" s="3" t="s">
        <v>85</v>
      </c>
      <c r="C47" s="2">
        <v>6</v>
      </c>
      <c r="D47" s="3" t="s">
        <v>21</v>
      </c>
      <c r="E47" s="2">
        <v>0</v>
      </c>
      <c r="F47" s="2">
        <v>0</v>
      </c>
      <c r="G47" s="2">
        <v>0</v>
      </c>
      <c r="H47" s="2" t="b">
        <v>0</v>
      </c>
      <c r="I47" s="2" t="b">
        <v>0</v>
      </c>
      <c r="J47" s="2" t="b">
        <v>0</v>
      </c>
      <c r="K47" s="2">
        <v>0</v>
      </c>
      <c r="L47" s="2">
        <v>0</v>
      </c>
      <c r="M47" s="2">
        <v>721</v>
      </c>
      <c r="N47" s="2">
        <v>721</v>
      </c>
      <c r="O47" s="2">
        <v>14</v>
      </c>
      <c r="P47" s="2"/>
      <c r="Q47" s="4"/>
    </row>
    <row r="48" spans="1:17" ht="12.75">
      <c r="A48" s="3" t="s">
        <v>86</v>
      </c>
      <c r="B48" s="3" t="s">
        <v>77</v>
      </c>
      <c r="C48" s="2">
        <v>5</v>
      </c>
      <c r="D48" s="3" t="s">
        <v>21</v>
      </c>
      <c r="E48" s="2">
        <v>0</v>
      </c>
      <c r="F48" s="2">
        <v>0</v>
      </c>
      <c r="G48" s="2">
        <v>0</v>
      </c>
      <c r="H48" s="2" t="b">
        <v>0</v>
      </c>
      <c r="I48" s="2" t="b">
        <v>0</v>
      </c>
      <c r="J48" s="2" t="b">
        <v>0</v>
      </c>
      <c r="K48" s="2">
        <v>0</v>
      </c>
      <c r="L48" s="2">
        <v>0</v>
      </c>
      <c r="M48" s="2">
        <v>649</v>
      </c>
      <c r="N48" s="2">
        <v>649</v>
      </c>
      <c r="O48" s="2">
        <v>14</v>
      </c>
      <c r="P48" s="2">
        <f>SUM(N38:N48)</f>
        <v>7499</v>
      </c>
      <c r="Q48" s="4" t="s">
        <v>179</v>
      </c>
    </row>
    <row r="49" spans="16:17" ht="12.75">
      <c r="P49" s="2"/>
      <c r="Q49" s="4"/>
    </row>
    <row r="50" spans="16:17" ht="12.75">
      <c r="P50" s="2">
        <f>P48-P37</f>
        <v>5003</v>
      </c>
      <c r="Q50" s="4" t="s">
        <v>134</v>
      </c>
    </row>
    <row r="51" ht="12.75">
      <c r="L51" t="s">
        <v>192</v>
      </c>
    </row>
    <row r="52" spans="12:13" ht="12.75">
      <c r="L52" t="s">
        <v>139</v>
      </c>
      <c r="M52">
        <f>'MONDAY AM'!P53+'MONDAY PM'!P53+'TUE AM'!P53+'TUE PM'!P54</f>
        <v>66304</v>
      </c>
    </row>
    <row r="53" spans="12:17" ht="12.75">
      <c r="L53" t="s">
        <v>138</v>
      </c>
      <c r="M53">
        <f>'MONDAY AM'!P54+'MONDAY PM'!P54+'TUE AM'!P54+'TUE PM'!P53</f>
        <v>97345</v>
      </c>
      <c r="P53">
        <f>P12+P37</f>
        <v>9395</v>
      </c>
      <c r="Q53" t="s">
        <v>126</v>
      </c>
    </row>
    <row r="54" spans="12:17" ht="12.75">
      <c r="L54" t="s">
        <v>131</v>
      </c>
      <c r="M54">
        <f>M53-M52</f>
        <v>31041</v>
      </c>
      <c r="P54">
        <f>P23+P48</f>
        <v>9999</v>
      </c>
      <c r="Q54" t="s">
        <v>127</v>
      </c>
    </row>
  </sheetData>
  <sheetProtection/>
  <printOptions/>
  <pageMargins left="0.75" right="0.75" top="0.65" bottom="0.56" header="0.5" footer="0.5"/>
  <pageSetup horizontalDpi="600" verticalDpi="600" orientation="landscape" paperSize="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22"/>
  <sheetViews>
    <sheetView view="pageBreakPreview" zoomScale="60" zoomScaleNormal="80" zoomScalePageLayoutView="0" workbookViewId="0" topLeftCell="A1">
      <selection activeCell="S35" sqref="S35"/>
    </sheetView>
  </sheetViews>
  <sheetFormatPr defaultColWidth="9.140625" defaultRowHeight="12.75"/>
  <cols>
    <col min="1" max="1" width="16.7109375" style="0" customWidth="1"/>
    <col min="2" max="2" width="18.57421875" style="0" customWidth="1"/>
    <col min="4" max="4" width="15.421875" style="0" customWidth="1"/>
    <col min="17" max="17" width="9.00390625" style="0" customWidth="1"/>
    <col min="18" max="18" width="9.28125" style="0" bestFit="1" customWidth="1"/>
  </cols>
  <sheetData>
    <row r="1" spans="1:15" ht="12.75">
      <c r="A1" s="1" t="s">
        <v>1</v>
      </c>
      <c r="B1" s="1" t="s">
        <v>2</v>
      </c>
      <c r="C1" s="1" t="s">
        <v>3</v>
      </c>
      <c r="D1" s="1" t="s">
        <v>4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14</v>
      </c>
      <c r="N1" s="1" t="s">
        <v>15</v>
      </c>
      <c r="O1" s="1" t="s">
        <v>18</v>
      </c>
    </row>
    <row r="2" spans="1:19" ht="12.75">
      <c r="A2" s="3" t="s">
        <v>71</v>
      </c>
      <c r="B2" s="3" t="s">
        <v>68</v>
      </c>
      <c r="C2" s="2">
        <v>4</v>
      </c>
      <c r="D2" s="3" t="s">
        <v>105</v>
      </c>
      <c r="E2" s="2">
        <v>87</v>
      </c>
      <c r="F2" s="2">
        <v>25</v>
      </c>
      <c r="G2" s="2">
        <v>10</v>
      </c>
      <c r="H2" s="2" t="b">
        <v>0</v>
      </c>
      <c r="I2" s="2" t="b">
        <v>1</v>
      </c>
      <c r="J2" s="2" t="b">
        <v>0</v>
      </c>
      <c r="K2" s="2">
        <v>0</v>
      </c>
      <c r="L2" s="2">
        <v>3170</v>
      </c>
      <c r="M2" s="2">
        <v>620</v>
      </c>
      <c r="N2" s="2">
        <v>0</v>
      </c>
      <c r="O2" s="2">
        <v>24</v>
      </c>
      <c r="P2" s="2"/>
      <c r="Q2" s="4"/>
      <c r="R2" s="2"/>
      <c r="S2" s="2"/>
    </row>
    <row r="3" spans="1:19" ht="12.75">
      <c r="A3" s="3" t="s">
        <v>71</v>
      </c>
      <c r="B3" s="3" t="s">
        <v>68</v>
      </c>
      <c r="C3" s="2">
        <v>4</v>
      </c>
      <c r="D3" s="3" t="s">
        <v>111</v>
      </c>
      <c r="E3" s="2">
        <v>45</v>
      </c>
      <c r="F3" s="2">
        <v>16</v>
      </c>
      <c r="G3" s="2">
        <v>7</v>
      </c>
      <c r="H3" s="2" t="b">
        <v>0</v>
      </c>
      <c r="I3" s="2" t="b">
        <v>1</v>
      </c>
      <c r="J3" s="2" t="b">
        <v>0</v>
      </c>
      <c r="K3" s="2">
        <v>0</v>
      </c>
      <c r="L3" s="2">
        <v>2225</v>
      </c>
      <c r="M3" s="2">
        <v>798</v>
      </c>
      <c r="N3" s="2">
        <v>0</v>
      </c>
      <c r="O3" s="2">
        <v>27</v>
      </c>
      <c r="P3" s="2">
        <v>0</v>
      </c>
      <c r="Q3" s="4"/>
      <c r="R3" s="2"/>
      <c r="S3" s="2"/>
    </row>
    <row r="4" spans="1:19" ht="12.75">
      <c r="A4" s="3" t="s">
        <v>59</v>
      </c>
      <c r="B4" s="3" t="s">
        <v>60</v>
      </c>
      <c r="C4" s="2">
        <v>5</v>
      </c>
      <c r="D4" s="3" t="s">
        <v>104</v>
      </c>
      <c r="E4" s="2">
        <v>28</v>
      </c>
      <c r="F4" s="2">
        <v>11</v>
      </c>
      <c r="G4" s="2">
        <v>4</v>
      </c>
      <c r="H4" s="2" t="b">
        <v>0</v>
      </c>
      <c r="I4" s="2" t="b">
        <v>0</v>
      </c>
      <c r="J4" s="2" t="b">
        <v>0</v>
      </c>
      <c r="K4" s="2">
        <v>0</v>
      </c>
      <c r="L4" s="2">
        <v>930</v>
      </c>
      <c r="M4" s="2">
        <v>965</v>
      </c>
      <c r="N4" s="2">
        <v>35</v>
      </c>
      <c r="O4" s="2">
        <v>23</v>
      </c>
      <c r="P4" s="2"/>
      <c r="Q4" s="4"/>
      <c r="R4" s="2"/>
      <c r="S4" s="2"/>
    </row>
    <row r="5" spans="1:19" ht="12.75">
      <c r="A5" s="3" t="s">
        <v>59</v>
      </c>
      <c r="B5" s="3" t="s">
        <v>60</v>
      </c>
      <c r="C5" s="2">
        <v>5</v>
      </c>
      <c r="D5" s="3" t="s">
        <v>107</v>
      </c>
      <c r="E5" s="2">
        <v>52</v>
      </c>
      <c r="F5" s="2">
        <v>0</v>
      </c>
      <c r="G5" s="2">
        <v>1</v>
      </c>
      <c r="H5" s="2" t="b">
        <v>0</v>
      </c>
      <c r="I5" s="2" t="b">
        <v>0</v>
      </c>
      <c r="J5" s="2" t="b">
        <v>0</v>
      </c>
      <c r="K5" s="2">
        <v>0</v>
      </c>
      <c r="L5" s="2">
        <v>545</v>
      </c>
      <c r="M5" s="2">
        <v>1395</v>
      </c>
      <c r="N5" s="2">
        <v>850</v>
      </c>
      <c r="O5" s="2">
        <v>25</v>
      </c>
      <c r="P5" s="2">
        <v>885</v>
      </c>
      <c r="Q5" s="4"/>
      <c r="R5" s="2"/>
      <c r="S5" s="2"/>
    </row>
    <row r="6" spans="1:19" ht="12.75">
      <c r="A6" s="3" t="s">
        <v>74</v>
      </c>
      <c r="B6" s="3" t="s">
        <v>75</v>
      </c>
      <c r="C6" s="2">
        <v>5</v>
      </c>
      <c r="D6" s="3" t="s">
        <v>103</v>
      </c>
      <c r="E6" s="2">
        <v>19</v>
      </c>
      <c r="F6" s="2">
        <v>14</v>
      </c>
      <c r="G6" s="2">
        <v>3</v>
      </c>
      <c r="H6" s="2" t="b">
        <v>0</v>
      </c>
      <c r="I6" s="2" t="b">
        <v>0</v>
      </c>
      <c r="J6" s="2" t="b">
        <v>0</v>
      </c>
      <c r="K6" s="2">
        <v>0</v>
      </c>
      <c r="L6" s="2">
        <v>965</v>
      </c>
      <c r="M6" s="2">
        <v>930</v>
      </c>
      <c r="N6" s="2">
        <v>0</v>
      </c>
      <c r="O6" s="2">
        <v>23</v>
      </c>
      <c r="P6" s="2"/>
      <c r="Q6" s="4"/>
      <c r="R6" s="2"/>
      <c r="S6" s="2"/>
    </row>
    <row r="7" spans="1:19" ht="12.75">
      <c r="A7" s="3" t="s">
        <v>74</v>
      </c>
      <c r="B7" s="3" t="s">
        <v>75</v>
      </c>
      <c r="C7" s="2">
        <v>5</v>
      </c>
      <c r="D7" s="3" t="s">
        <v>109</v>
      </c>
      <c r="E7" s="2">
        <v>69</v>
      </c>
      <c r="F7" s="2">
        <v>18</v>
      </c>
      <c r="G7" s="2">
        <v>12</v>
      </c>
      <c r="H7" s="2" t="b">
        <v>0</v>
      </c>
      <c r="I7" s="2" t="b">
        <v>0</v>
      </c>
      <c r="J7" s="2" t="b">
        <v>0</v>
      </c>
      <c r="K7" s="2">
        <v>0</v>
      </c>
      <c r="L7" s="2">
        <v>1890</v>
      </c>
      <c r="M7" s="2">
        <v>820</v>
      </c>
      <c r="N7" s="2">
        <v>0</v>
      </c>
      <c r="O7" s="2">
        <v>26</v>
      </c>
      <c r="P7" s="2">
        <v>0</v>
      </c>
      <c r="Q7" s="4"/>
      <c r="R7" s="2"/>
      <c r="S7" s="2"/>
    </row>
    <row r="8" spans="1:19" ht="12.75">
      <c r="A8" s="3" t="s">
        <v>32</v>
      </c>
      <c r="B8" s="3" t="s">
        <v>33</v>
      </c>
      <c r="C8" s="2">
        <v>5</v>
      </c>
      <c r="D8" s="3" t="s">
        <v>106</v>
      </c>
      <c r="E8" s="2">
        <v>12</v>
      </c>
      <c r="F8" s="2">
        <v>2</v>
      </c>
      <c r="G8" s="2">
        <v>1</v>
      </c>
      <c r="H8" s="2" t="b">
        <v>0</v>
      </c>
      <c r="I8" s="2" t="b">
        <v>0</v>
      </c>
      <c r="J8" s="2" t="b">
        <v>0</v>
      </c>
      <c r="K8" s="2">
        <v>0</v>
      </c>
      <c r="L8" s="2">
        <v>245</v>
      </c>
      <c r="M8" s="2">
        <v>3347</v>
      </c>
      <c r="N8" s="2">
        <v>2392</v>
      </c>
      <c r="O8" s="2">
        <v>24</v>
      </c>
      <c r="P8" s="2"/>
      <c r="Q8" s="4"/>
      <c r="R8" s="2"/>
      <c r="S8" s="2"/>
    </row>
    <row r="9" spans="1:19" ht="12.75">
      <c r="A9" s="3" t="s">
        <v>32</v>
      </c>
      <c r="B9" s="3" t="s">
        <v>114</v>
      </c>
      <c r="C9" s="2">
        <v>3</v>
      </c>
      <c r="D9" s="3" t="s">
        <v>112</v>
      </c>
      <c r="E9" s="2">
        <v>8</v>
      </c>
      <c r="F9" s="2">
        <v>3</v>
      </c>
      <c r="G9" s="2">
        <v>1</v>
      </c>
      <c r="H9" s="2" t="b">
        <v>0</v>
      </c>
      <c r="I9" s="2" t="b">
        <v>0</v>
      </c>
      <c r="J9" s="2" t="b">
        <v>0</v>
      </c>
      <c r="K9" s="2">
        <v>0</v>
      </c>
      <c r="L9" s="2">
        <v>255</v>
      </c>
      <c r="M9" s="2">
        <v>1099</v>
      </c>
      <c r="N9" s="2">
        <v>484</v>
      </c>
      <c r="O9" s="2">
        <v>27</v>
      </c>
      <c r="P9" s="2">
        <v>2876</v>
      </c>
      <c r="Q9" s="4"/>
      <c r="R9" s="2"/>
      <c r="S9" s="2"/>
    </row>
    <row r="10" spans="1:19" ht="12.75">
      <c r="A10" s="3" t="s">
        <v>25</v>
      </c>
      <c r="B10" s="3" t="s">
        <v>113</v>
      </c>
      <c r="C10" s="2">
        <v>2</v>
      </c>
      <c r="D10" s="3" t="s">
        <v>111</v>
      </c>
      <c r="E10" s="2">
        <v>3</v>
      </c>
      <c r="F10" s="2">
        <v>3</v>
      </c>
      <c r="G10" s="2">
        <v>0</v>
      </c>
      <c r="H10" s="2" t="b">
        <v>0</v>
      </c>
      <c r="I10" s="2" t="b">
        <v>0</v>
      </c>
      <c r="J10" s="2" t="b">
        <v>0</v>
      </c>
      <c r="K10" s="2">
        <v>0</v>
      </c>
      <c r="L10" s="2">
        <v>180</v>
      </c>
      <c r="M10" s="2">
        <v>599</v>
      </c>
      <c r="N10" s="2">
        <v>0</v>
      </c>
      <c r="O10" s="2">
        <v>27</v>
      </c>
      <c r="P10" s="2"/>
      <c r="Q10" s="4"/>
      <c r="R10" s="2"/>
      <c r="S10" s="2"/>
    </row>
    <row r="11" spans="1:19" ht="12.75">
      <c r="A11" s="3" t="s">
        <v>25</v>
      </c>
      <c r="B11" s="3" t="s">
        <v>23</v>
      </c>
      <c r="C11" s="2">
        <v>6</v>
      </c>
      <c r="D11" s="3" t="s">
        <v>105</v>
      </c>
      <c r="E11" s="2">
        <v>6</v>
      </c>
      <c r="F11" s="2">
        <v>8</v>
      </c>
      <c r="G11" s="2">
        <v>3</v>
      </c>
      <c r="H11" s="2" t="b">
        <v>0</v>
      </c>
      <c r="I11" s="2" t="b">
        <v>0</v>
      </c>
      <c r="J11" s="2" t="b">
        <v>0</v>
      </c>
      <c r="K11" s="2">
        <v>0</v>
      </c>
      <c r="L11" s="2">
        <v>535</v>
      </c>
      <c r="M11" s="2">
        <v>775</v>
      </c>
      <c r="N11" s="2">
        <v>0</v>
      </c>
      <c r="O11" s="2">
        <v>24</v>
      </c>
      <c r="P11" s="2">
        <v>0</v>
      </c>
      <c r="Q11" s="4"/>
      <c r="R11" s="2"/>
      <c r="S11" s="2"/>
    </row>
    <row r="12" spans="1:19" ht="12.75">
      <c r="A12" s="3" t="s">
        <v>40</v>
      </c>
      <c r="B12" s="3" t="s">
        <v>41</v>
      </c>
      <c r="C12" s="2">
        <v>5</v>
      </c>
      <c r="D12" s="3" t="s">
        <v>116</v>
      </c>
      <c r="E12" s="2">
        <v>23</v>
      </c>
      <c r="F12" s="2">
        <v>13</v>
      </c>
      <c r="G12" s="2">
        <v>4</v>
      </c>
      <c r="H12" s="2" t="b">
        <v>0</v>
      </c>
      <c r="I12" s="2" t="b">
        <v>0</v>
      </c>
      <c r="J12" s="2" t="b">
        <v>0</v>
      </c>
      <c r="K12" s="2">
        <v>0</v>
      </c>
      <c r="L12" s="2">
        <v>980</v>
      </c>
      <c r="M12" s="2">
        <v>3250</v>
      </c>
      <c r="N12" s="2">
        <v>2270</v>
      </c>
      <c r="O12" s="2">
        <v>28</v>
      </c>
      <c r="P12" s="2">
        <v>2270</v>
      </c>
      <c r="Q12" s="4"/>
      <c r="R12" s="2"/>
      <c r="S12" s="2"/>
    </row>
    <row r="13" spans="1:19" ht="12.75">
      <c r="A13" s="3" t="s">
        <v>67</v>
      </c>
      <c r="B13" s="3" t="s">
        <v>68</v>
      </c>
      <c r="C13" s="2">
        <v>4</v>
      </c>
      <c r="D13" s="3" t="s">
        <v>105</v>
      </c>
      <c r="E13" s="2">
        <v>121</v>
      </c>
      <c r="F13" s="2">
        <v>18</v>
      </c>
      <c r="G13" s="2">
        <v>18</v>
      </c>
      <c r="H13" s="2" t="b">
        <v>0</v>
      </c>
      <c r="I13" s="2" t="b">
        <v>1</v>
      </c>
      <c r="J13" s="2" t="b">
        <v>0</v>
      </c>
      <c r="K13" s="2">
        <v>0</v>
      </c>
      <c r="L13" s="2">
        <v>3360</v>
      </c>
      <c r="M13" s="2">
        <v>620</v>
      </c>
      <c r="N13" s="2">
        <v>0</v>
      </c>
      <c r="O13" s="2">
        <v>24</v>
      </c>
      <c r="P13" s="2"/>
      <c r="Q13" s="4"/>
      <c r="R13" s="2"/>
      <c r="S13" s="2"/>
    </row>
    <row r="14" spans="1:19" ht="12.75">
      <c r="A14" s="3" t="s">
        <v>67</v>
      </c>
      <c r="B14" s="3" t="s">
        <v>68</v>
      </c>
      <c r="C14" s="2">
        <v>4</v>
      </c>
      <c r="D14" s="3" t="s">
        <v>112</v>
      </c>
      <c r="E14" s="2">
        <v>32</v>
      </c>
      <c r="F14" s="2">
        <v>6</v>
      </c>
      <c r="G14" s="2">
        <v>8</v>
      </c>
      <c r="H14" s="2" t="b">
        <v>0</v>
      </c>
      <c r="I14" s="2" t="b">
        <v>0</v>
      </c>
      <c r="J14" s="2" t="b">
        <v>0</v>
      </c>
      <c r="K14" s="2">
        <v>0</v>
      </c>
      <c r="L14" s="2">
        <v>820</v>
      </c>
      <c r="M14" s="2">
        <v>1256</v>
      </c>
      <c r="N14" s="2">
        <v>554</v>
      </c>
      <c r="O14" s="2">
        <v>27</v>
      </c>
      <c r="P14" s="2">
        <v>554</v>
      </c>
      <c r="Q14" s="4"/>
      <c r="R14" s="2"/>
      <c r="S14" s="2"/>
    </row>
    <row r="15" spans="1:19" ht="12.75">
      <c r="A15" s="3" t="s">
        <v>42</v>
      </c>
      <c r="B15" s="3" t="s">
        <v>43</v>
      </c>
      <c r="C15" s="2">
        <v>6</v>
      </c>
      <c r="D15" s="3" t="s">
        <v>118</v>
      </c>
      <c r="E15" s="2">
        <v>55</v>
      </c>
      <c r="F15" s="2">
        <v>26</v>
      </c>
      <c r="G15" s="2">
        <v>5</v>
      </c>
      <c r="H15" s="2" t="b">
        <v>0</v>
      </c>
      <c r="I15" s="2" t="b">
        <v>0</v>
      </c>
      <c r="J15" s="2" t="b">
        <v>0</v>
      </c>
      <c r="K15" s="2">
        <v>0</v>
      </c>
      <c r="L15" s="2">
        <v>1975</v>
      </c>
      <c r="M15" s="2">
        <v>480</v>
      </c>
      <c r="N15" s="2">
        <v>0</v>
      </c>
      <c r="O15" s="2">
        <v>29</v>
      </c>
      <c r="P15" s="2"/>
      <c r="Q15" s="4"/>
      <c r="R15" s="2"/>
      <c r="S15" s="2"/>
    </row>
    <row r="16" spans="1:19" ht="12.75">
      <c r="A16" s="3" t="s">
        <v>80</v>
      </c>
      <c r="B16" s="3" t="s">
        <v>81</v>
      </c>
      <c r="C16" s="2">
        <v>6</v>
      </c>
      <c r="D16" s="3" t="s">
        <v>117</v>
      </c>
      <c r="E16" s="2">
        <v>23</v>
      </c>
      <c r="F16" s="2">
        <v>3</v>
      </c>
      <c r="G16" s="2">
        <v>4</v>
      </c>
      <c r="H16" s="2" t="b">
        <v>0</v>
      </c>
      <c r="I16" s="2" t="b">
        <v>0</v>
      </c>
      <c r="J16" s="2" t="b">
        <v>0</v>
      </c>
      <c r="K16" s="2">
        <v>0</v>
      </c>
      <c r="L16" s="2">
        <v>480</v>
      </c>
      <c r="M16" s="2">
        <v>1975</v>
      </c>
      <c r="N16" s="2">
        <v>1495</v>
      </c>
      <c r="O16" s="2">
        <v>29</v>
      </c>
      <c r="P16" s="2">
        <v>1495</v>
      </c>
      <c r="Q16" s="4"/>
      <c r="R16" s="2"/>
      <c r="S16" s="2"/>
    </row>
    <row r="17" spans="1:19" ht="12.75">
      <c r="A17" s="3" t="s">
        <v>80</v>
      </c>
      <c r="B17" s="3" t="s">
        <v>81</v>
      </c>
      <c r="C17" s="2">
        <v>6</v>
      </c>
      <c r="D17" s="3" t="s">
        <v>117</v>
      </c>
      <c r="E17" s="2">
        <v>26</v>
      </c>
      <c r="F17" s="2">
        <v>22</v>
      </c>
      <c r="G17" s="2">
        <v>11</v>
      </c>
      <c r="H17" s="2" t="b">
        <v>0</v>
      </c>
      <c r="I17" s="2" t="b">
        <v>0</v>
      </c>
      <c r="J17" s="2" t="b">
        <v>0</v>
      </c>
      <c r="K17" s="2">
        <v>0</v>
      </c>
      <c r="L17" s="2">
        <v>1635</v>
      </c>
      <c r="M17" s="2">
        <v>725</v>
      </c>
      <c r="N17" s="2">
        <v>0</v>
      </c>
      <c r="O17" s="2">
        <v>31</v>
      </c>
      <c r="P17" s="2"/>
      <c r="Q17" s="4"/>
      <c r="R17" s="2"/>
      <c r="S17" s="2"/>
    </row>
    <row r="18" spans="1:19" ht="12.75">
      <c r="A18" s="3" t="s">
        <v>72</v>
      </c>
      <c r="B18" s="3" t="s">
        <v>73</v>
      </c>
      <c r="C18" s="2">
        <v>6</v>
      </c>
      <c r="D18" s="3" t="s">
        <v>112</v>
      </c>
      <c r="E18" s="2">
        <v>67</v>
      </c>
      <c r="F18" s="2">
        <v>6</v>
      </c>
      <c r="G18" s="2">
        <v>6</v>
      </c>
      <c r="H18" s="2" t="b">
        <v>0</v>
      </c>
      <c r="I18" s="2" t="b">
        <v>0</v>
      </c>
      <c r="J18" s="2" t="b">
        <v>0</v>
      </c>
      <c r="K18" s="2">
        <v>0</v>
      </c>
      <c r="L18" s="2">
        <v>1120</v>
      </c>
      <c r="M18" s="2">
        <v>1570</v>
      </c>
      <c r="N18" s="2">
        <v>692</v>
      </c>
      <c r="O18" s="2">
        <v>27</v>
      </c>
      <c r="P18" s="2"/>
      <c r="Q18" s="4"/>
      <c r="R18" s="2"/>
      <c r="S18" s="2"/>
    </row>
    <row r="19" spans="1:19" ht="12.75">
      <c r="A19" s="3" t="s">
        <v>72</v>
      </c>
      <c r="B19" s="3" t="s">
        <v>73</v>
      </c>
      <c r="C19" s="2">
        <v>6</v>
      </c>
      <c r="D19" s="3" t="s">
        <v>121</v>
      </c>
      <c r="E19" s="2">
        <v>30</v>
      </c>
      <c r="F19" s="2">
        <v>7</v>
      </c>
      <c r="G19" s="2">
        <v>3</v>
      </c>
      <c r="H19" s="2" t="b">
        <v>0</v>
      </c>
      <c r="I19" s="2" t="b">
        <v>0</v>
      </c>
      <c r="J19" s="2" t="b">
        <v>0</v>
      </c>
      <c r="K19" s="2">
        <v>0</v>
      </c>
      <c r="L19" s="2">
        <v>725</v>
      </c>
      <c r="M19" s="2">
        <v>1635</v>
      </c>
      <c r="N19" s="2">
        <v>910</v>
      </c>
      <c r="O19" s="2">
        <v>31</v>
      </c>
      <c r="P19" s="2">
        <v>1601</v>
      </c>
      <c r="Q19" s="4"/>
      <c r="R19" s="2"/>
      <c r="S19" s="2"/>
    </row>
    <row r="20" spans="1:19" ht="12.75">
      <c r="A20" s="3" t="s">
        <v>83</v>
      </c>
      <c r="B20" s="3" t="s">
        <v>77</v>
      </c>
      <c r="C20" s="2">
        <v>5</v>
      </c>
      <c r="D20" s="3" t="s">
        <v>108</v>
      </c>
      <c r="E20" s="2">
        <v>37</v>
      </c>
      <c r="F20" s="2">
        <v>17</v>
      </c>
      <c r="G20" s="2">
        <v>7</v>
      </c>
      <c r="H20" s="2" t="b">
        <v>0</v>
      </c>
      <c r="I20" s="2" t="b">
        <v>0</v>
      </c>
      <c r="J20" s="2" t="b">
        <v>0</v>
      </c>
      <c r="K20" s="2">
        <v>0</v>
      </c>
      <c r="L20" s="2">
        <v>1395</v>
      </c>
      <c r="M20" s="2">
        <v>545</v>
      </c>
      <c r="N20" s="2">
        <v>0</v>
      </c>
      <c r="O20" s="2">
        <v>25</v>
      </c>
      <c r="P20" s="2">
        <v>0</v>
      </c>
      <c r="Q20" s="4"/>
      <c r="R20" s="2"/>
      <c r="S20" s="2"/>
    </row>
    <row r="21" spans="1:19" ht="12.75">
      <c r="A21" s="3" t="s">
        <v>36</v>
      </c>
      <c r="B21" s="3" t="s">
        <v>37</v>
      </c>
      <c r="C21" s="2">
        <v>5</v>
      </c>
      <c r="D21" s="3" t="s">
        <v>119</v>
      </c>
      <c r="E21" s="2">
        <v>21</v>
      </c>
      <c r="F21" s="2">
        <v>15</v>
      </c>
      <c r="G21" s="2">
        <v>2</v>
      </c>
      <c r="H21" s="2" t="b">
        <v>0</v>
      </c>
      <c r="I21" s="2" t="b">
        <v>0</v>
      </c>
      <c r="J21" s="2" t="b">
        <v>0</v>
      </c>
      <c r="K21" s="2">
        <v>0</v>
      </c>
      <c r="L21" s="2">
        <v>1010</v>
      </c>
      <c r="M21" s="2">
        <v>115</v>
      </c>
      <c r="N21" s="2">
        <v>0</v>
      </c>
      <c r="O21" s="2">
        <v>30</v>
      </c>
      <c r="P21" s="2">
        <v>0</v>
      </c>
      <c r="Q21" s="4"/>
      <c r="R21" s="2"/>
      <c r="S21" s="2"/>
    </row>
    <row r="22" spans="1:19" ht="12.75">
      <c r="A22" s="3" t="s">
        <v>52</v>
      </c>
      <c r="B22" s="3" t="s">
        <v>53</v>
      </c>
      <c r="C22" s="2">
        <v>4</v>
      </c>
      <c r="D22" s="3" t="s">
        <v>111</v>
      </c>
      <c r="E22" s="2">
        <v>52</v>
      </c>
      <c r="F22" s="2">
        <v>15</v>
      </c>
      <c r="G22" s="2">
        <v>10</v>
      </c>
      <c r="H22" s="2" t="b">
        <v>0</v>
      </c>
      <c r="I22" s="2" t="b">
        <v>0</v>
      </c>
      <c r="J22" s="2" t="b">
        <v>0</v>
      </c>
      <c r="K22" s="2">
        <v>0</v>
      </c>
      <c r="L22" s="2">
        <v>1520</v>
      </c>
      <c r="M22" s="2">
        <v>798</v>
      </c>
      <c r="N22" s="2">
        <v>0</v>
      </c>
      <c r="O22" s="2">
        <v>27</v>
      </c>
      <c r="P22" s="2"/>
      <c r="Q22" s="4"/>
      <c r="R22" s="2"/>
      <c r="S22" s="2"/>
    </row>
    <row r="23" spans="1:19" ht="12.75">
      <c r="A23" s="3" t="s">
        <v>52</v>
      </c>
      <c r="B23" s="3" t="s">
        <v>53</v>
      </c>
      <c r="C23" s="2">
        <v>4</v>
      </c>
      <c r="D23" s="3" t="s">
        <v>115</v>
      </c>
      <c r="E23" s="2">
        <v>50</v>
      </c>
      <c r="F23" s="2">
        <v>32</v>
      </c>
      <c r="G23" s="2">
        <v>14</v>
      </c>
      <c r="H23" s="2" t="b">
        <v>0</v>
      </c>
      <c r="I23" s="2" t="b">
        <v>1</v>
      </c>
      <c r="J23" s="2" t="b">
        <v>0</v>
      </c>
      <c r="K23" s="2">
        <v>0</v>
      </c>
      <c r="L23" s="2">
        <v>3250</v>
      </c>
      <c r="M23" s="2">
        <v>980</v>
      </c>
      <c r="N23" s="2">
        <v>0</v>
      </c>
      <c r="O23" s="2">
        <v>28</v>
      </c>
      <c r="P23" s="2">
        <v>0</v>
      </c>
      <c r="Q23" s="4"/>
      <c r="R23" s="2"/>
      <c r="S23" s="2"/>
    </row>
    <row r="24" spans="1:19" ht="12.75">
      <c r="A24" s="3" t="s">
        <v>22</v>
      </c>
      <c r="B24" s="3" t="s">
        <v>23</v>
      </c>
      <c r="C24" s="2">
        <v>6</v>
      </c>
      <c r="D24" s="3" t="s">
        <v>106</v>
      </c>
      <c r="E24" s="2">
        <v>67</v>
      </c>
      <c r="F24" s="2">
        <v>19</v>
      </c>
      <c r="G24" s="2">
        <v>6</v>
      </c>
      <c r="H24" s="2" t="b">
        <v>0</v>
      </c>
      <c r="I24" s="2" t="b">
        <v>0</v>
      </c>
      <c r="J24" s="2" t="b">
        <v>0</v>
      </c>
      <c r="K24" s="2">
        <v>0</v>
      </c>
      <c r="L24" s="2">
        <v>1770</v>
      </c>
      <c r="M24" s="2">
        <v>3718</v>
      </c>
      <c r="N24" s="2">
        <v>2658</v>
      </c>
      <c r="O24" s="2">
        <v>24</v>
      </c>
      <c r="P24" s="2"/>
      <c r="Q24" s="4"/>
      <c r="R24" s="2"/>
      <c r="S24" s="2"/>
    </row>
    <row r="25" spans="1:19" ht="12.75">
      <c r="A25" s="3" t="s">
        <v>22</v>
      </c>
      <c r="B25" s="3" t="s">
        <v>23</v>
      </c>
      <c r="C25" s="2">
        <v>6</v>
      </c>
      <c r="D25" s="3" t="s">
        <v>110</v>
      </c>
      <c r="E25" s="2">
        <v>27</v>
      </c>
      <c r="F25" s="2">
        <v>10</v>
      </c>
      <c r="G25" s="2">
        <v>2</v>
      </c>
      <c r="H25" s="2" t="b">
        <v>0</v>
      </c>
      <c r="I25" s="2" t="b">
        <v>0</v>
      </c>
      <c r="J25" s="2" t="b">
        <v>0</v>
      </c>
      <c r="K25" s="2">
        <v>0</v>
      </c>
      <c r="L25" s="2">
        <v>820</v>
      </c>
      <c r="M25" s="2">
        <v>1890</v>
      </c>
      <c r="N25" s="2">
        <v>1070</v>
      </c>
      <c r="O25" s="2">
        <v>26</v>
      </c>
      <c r="P25" s="2">
        <v>3728</v>
      </c>
      <c r="Q25" s="4"/>
      <c r="R25" s="2"/>
      <c r="S25" s="2"/>
    </row>
    <row r="26" spans="1:19" ht="12.75">
      <c r="A26" s="3" t="s">
        <v>88</v>
      </c>
      <c r="B26" s="3" t="s">
        <v>58</v>
      </c>
      <c r="C26" s="2">
        <v>6</v>
      </c>
      <c r="D26" s="3" t="s">
        <v>120</v>
      </c>
      <c r="E26" s="2">
        <v>9</v>
      </c>
      <c r="F26" s="2">
        <v>0</v>
      </c>
      <c r="G26" s="2">
        <v>1</v>
      </c>
      <c r="H26" s="2" t="b">
        <v>0</v>
      </c>
      <c r="I26" s="2" t="b">
        <v>0</v>
      </c>
      <c r="J26" s="2" t="b">
        <v>0</v>
      </c>
      <c r="K26" s="2">
        <v>0</v>
      </c>
      <c r="L26" s="2">
        <v>115</v>
      </c>
      <c r="M26" s="2">
        <v>1010</v>
      </c>
      <c r="N26" s="2">
        <v>895</v>
      </c>
      <c r="O26" s="2">
        <v>30</v>
      </c>
      <c r="P26" s="2">
        <v>895</v>
      </c>
      <c r="Q26" s="4"/>
      <c r="R26" s="2"/>
      <c r="S26" s="2"/>
    </row>
    <row r="27" spans="1:19" ht="12.75">
      <c r="A27" s="2"/>
      <c r="B27" s="3"/>
      <c r="C27" s="3"/>
      <c r="D27" s="2"/>
      <c r="E27" s="3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4"/>
      <c r="R27" s="2"/>
      <c r="S27" s="2"/>
    </row>
    <row r="28" spans="1:19" ht="11.25" customHeight="1">
      <c r="A28" s="2"/>
      <c r="B28" s="3"/>
      <c r="C28" s="3"/>
      <c r="D28" s="2"/>
      <c r="E28" s="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1" t="s">
        <v>177</v>
      </c>
      <c r="R28" s="22"/>
      <c r="S28" s="23"/>
    </row>
    <row r="29" spans="1:19" ht="12.75">
      <c r="A29" s="1" t="s">
        <v>1</v>
      </c>
      <c r="B29" s="1" t="s">
        <v>2</v>
      </c>
      <c r="C29" s="1" t="s">
        <v>3</v>
      </c>
      <c r="D29" s="1" t="s">
        <v>4</v>
      </c>
      <c r="E29" s="1" t="s">
        <v>6</v>
      </c>
      <c r="F29" s="1" t="s">
        <v>7</v>
      </c>
      <c r="G29" s="1" t="s">
        <v>8</v>
      </c>
      <c r="H29" s="1" t="s">
        <v>9</v>
      </c>
      <c r="I29" s="1" t="s">
        <v>10</v>
      </c>
      <c r="J29" s="1" t="s">
        <v>11</v>
      </c>
      <c r="K29" s="1" t="s">
        <v>12</v>
      </c>
      <c r="L29" s="1" t="s">
        <v>13</v>
      </c>
      <c r="M29" s="1" t="s">
        <v>14</v>
      </c>
      <c r="N29" s="1" t="s">
        <v>15</v>
      </c>
      <c r="O29" s="1" t="s">
        <v>18</v>
      </c>
      <c r="P29" s="2"/>
      <c r="Q29" s="4" t="s">
        <v>175</v>
      </c>
      <c r="R29" s="2" t="s">
        <v>171</v>
      </c>
      <c r="S29" s="2" t="s">
        <v>176</v>
      </c>
    </row>
    <row r="30" spans="1:19" ht="12.75">
      <c r="A30" s="3" t="s">
        <v>59</v>
      </c>
      <c r="B30" s="3" t="s">
        <v>60</v>
      </c>
      <c r="C30" s="2">
        <v>5.5</v>
      </c>
      <c r="D30" s="3" t="s">
        <v>104</v>
      </c>
      <c r="E30" s="2">
        <v>28</v>
      </c>
      <c r="F30" s="2">
        <v>11</v>
      </c>
      <c r="G30" s="2">
        <v>4</v>
      </c>
      <c r="H30" s="2" t="b">
        <v>0</v>
      </c>
      <c r="I30" s="2" t="b">
        <v>0</v>
      </c>
      <c r="J30" s="2" t="b">
        <v>0</v>
      </c>
      <c r="K30" s="2">
        <v>0</v>
      </c>
      <c r="L30" s="2">
        <v>930</v>
      </c>
      <c r="M30" s="2">
        <v>965</v>
      </c>
      <c r="N30" s="2">
        <v>35</v>
      </c>
      <c r="O30" s="2">
        <v>23</v>
      </c>
      <c r="P30" s="2"/>
      <c r="Q30">
        <f>(C30-1)*100</f>
        <v>450</v>
      </c>
      <c r="R30" s="13">
        <f>SUM(E31:G31)</f>
        <v>36</v>
      </c>
      <c r="S30" s="14">
        <f>R30/Q30</f>
        <v>0.08</v>
      </c>
    </row>
    <row r="31" spans="1:19" ht="12.75">
      <c r="A31" s="3" t="s">
        <v>74</v>
      </c>
      <c r="B31" s="3" t="s">
        <v>75</v>
      </c>
      <c r="C31" s="2">
        <v>5.5</v>
      </c>
      <c r="D31" s="3" t="s">
        <v>103</v>
      </c>
      <c r="E31" s="2">
        <v>19</v>
      </c>
      <c r="F31" s="2">
        <v>14</v>
      </c>
      <c r="G31" s="2">
        <v>3</v>
      </c>
      <c r="H31" s="2" t="b">
        <v>0</v>
      </c>
      <c r="I31" s="2" t="b">
        <v>0</v>
      </c>
      <c r="J31" s="2" t="b">
        <v>0</v>
      </c>
      <c r="K31" s="2">
        <v>0</v>
      </c>
      <c r="L31" s="2">
        <v>965</v>
      </c>
      <c r="M31" s="2">
        <v>930</v>
      </c>
      <c r="N31" s="2">
        <v>0</v>
      </c>
      <c r="O31" s="2">
        <v>23</v>
      </c>
      <c r="P31" s="2"/>
      <c r="Q31">
        <f>(C31-1)*100</f>
        <v>450</v>
      </c>
      <c r="R31" s="13">
        <f>SUM(E30:G30)</f>
        <v>43</v>
      </c>
      <c r="S31" s="14">
        <f>R31/Q31</f>
        <v>0.09555555555555556</v>
      </c>
    </row>
    <row r="32" spans="1:19" ht="12.75">
      <c r="A32" s="3" t="s">
        <v>71</v>
      </c>
      <c r="B32" s="3" t="s">
        <v>68</v>
      </c>
      <c r="C32" s="2">
        <v>4</v>
      </c>
      <c r="D32" s="3" t="s">
        <v>105</v>
      </c>
      <c r="E32" s="2">
        <v>87</v>
      </c>
      <c r="F32" s="2">
        <v>25</v>
      </c>
      <c r="G32" s="2">
        <v>10</v>
      </c>
      <c r="H32" s="2" t="b">
        <v>0</v>
      </c>
      <c r="I32" s="2" t="b">
        <v>1</v>
      </c>
      <c r="J32" s="2" t="b">
        <v>0</v>
      </c>
      <c r="K32" s="2">
        <v>0</v>
      </c>
      <c r="L32" s="2">
        <v>3170</v>
      </c>
      <c r="M32" s="2">
        <v>620</v>
      </c>
      <c r="N32" s="2">
        <v>0</v>
      </c>
      <c r="O32" s="2">
        <v>24</v>
      </c>
      <c r="P32" s="2"/>
      <c r="Q32">
        <f>(SUM(C32:C34)-3)*100</f>
        <v>1100</v>
      </c>
      <c r="R32" s="13">
        <f>SUM(E35:G36)</f>
        <v>107</v>
      </c>
      <c r="S32" s="14">
        <f>R32/Q32</f>
        <v>0.09727272727272727</v>
      </c>
    </row>
    <row r="33" spans="1:16" ht="12.75">
      <c r="A33" s="3" t="s">
        <v>25</v>
      </c>
      <c r="B33" s="3" t="s">
        <v>23</v>
      </c>
      <c r="C33" s="2">
        <v>6</v>
      </c>
      <c r="D33" s="3" t="s">
        <v>105</v>
      </c>
      <c r="E33" s="2">
        <v>6</v>
      </c>
      <c r="F33" s="2">
        <v>8</v>
      </c>
      <c r="G33" s="2">
        <v>3</v>
      </c>
      <c r="H33" s="2" t="b">
        <v>0</v>
      </c>
      <c r="I33" s="2" t="b">
        <v>0</v>
      </c>
      <c r="J33" s="2" t="b">
        <v>0</v>
      </c>
      <c r="K33" s="2">
        <v>0</v>
      </c>
      <c r="L33" s="2">
        <v>535</v>
      </c>
      <c r="M33" s="2">
        <v>775</v>
      </c>
      <c r="N33" s="2">
        <v>0</v>
      </c>
      <c r="O33" s="2">
        <v>24</v>
      </c>
      <c r="P33" s="2"/>
    </row>
    <row r="34" spans="1:19" ht="12.75">
      <c r="A34" s="3" t="s">
        <v>67</v>
      </c>
      <c r="B34" s="3" t="s">
        <v>68</v>
      </c>
      <c r="C34" s="2">
        <v>4</v>
      </c>
      <c r="D34" s="3" t="s">
        <v>105</v>
      </c>
      <c r="E34" s="2">
        <v>121</v>
      </c>
      <c r="F34" s="2">
        <v>18</v>
      </c>
      <c r="G34" s="2">
        <v>18</v>
      </c>
      <c r="H34" s="2" t="b">
        <v>0</v>
      </c>
      <c r="I34" s="2" t="b">
        <v>1</v>
      </c>
      <c r="J34" s="2" t="b">
        <v>0</v>
      </c>
      <c r="K34" s="2">
        <v>0</v>
      </c>
      <c r="L34" s="2">
        <v>3360</v>
      </c>
      <c r="M34" s="2">
        <v>620</v>
      </c>
      <c r="N34" s="2">
        <v>0</v>
      </c>
      <c r="O34" s="2">
        <v>24</v>
      </c>
      <c r="P34" s="2"/>
      <c r="Q34" s="13"/>
      <c r="R34" s="13"/>
      <c r="S34" s="13"/>
    </row>
    <row r="35" spans="1:19" ht="12.75">
      <c r="A35" s="3" t="s">
        <v>32</v>
      </c>
      <c r="B35" s="3" t="s">
        <v>33</v>
      </c>
      <c r="C35" s="2">
        <v>5.5</v>
      </c>
      <c r="D35" s="3" t="s">
        <v>106</v>
      </c>
      <c r="E35" s="2">
        <v>12</v>
      </c>
      <c r="F35" s="2">
        <v>2</v>
      </c>
      <c r="G35" s="2">
        <v>1</v>
      </c>
      <c r="H35" s="2" t="b">
        <v>0</v>
      </c>
      <c r="I35" s="2" t="b">
        <v>0</v>
      </c>
      <c r="J35" s="2" t="b">
        <v>0</v>
      </c>
      <c r="K35" s="2">
        <v>0</v>
      </c>
      <c r="L35" s="2">
        <v>245</v>
      </c>
      <c r="M35" s="2">
        <v>3347</v>
      </c>
      <c r="N35" s="2">
        <v>2392</v>
      </c>
      <c r="O35" s="2">
        <v>24</v>
      </c>
      <c r="P35" s="2"/>
      <c r="Q35">
        <f>(SUM(C35:C36)-2)*100</f>
        <v>950</v>
      </c>
      <c r="R35" s="13">
        <f>SUM(E32:G34)</f>
        <v>296</v>
      </c>
      <c r="S35" s="17">
        <f>R35/Q35</f>
        <v>0.31157894736842107</v>
      </c>
    </row>
    <row r="36" spans="1:19" ht="12.75">
      <c r="A36" s="3" t="s">
        <v>22</v>
      </c>
      <c r="B36" s="3" t="s">
        <v>23</v>
      </c>
      <c r="C36" s="2">
        <v>6</v>
      </c>
      <c r="D36" s="3" t="s">
        <v>106</v>
      </c>
      <c r="E36" s="2">
        <v>67</v>
      </c>
      <c r="F36" s="2">
        <v>19</v>
      </c>
      <c r="G36" s="2">
        <v>6</v>
      </c>
      <c r="H36" s="2" t="b">
        <v>0</v>
      </c>
      <c r="I36" s="2" t="b">
        <v>0</v>
      </c>
      <c r="J36" s="2" t="b">
        <v>0</v>
      </c>
      <c r="K36" s="2">
        <v>0</v>
      </c>
      <c r="L36" s="2">
        <v>1770</v>
      </c>
      <c r="M36" s="2">
        <v>3718</v>
      </c>
      <c r="N36" s="2">
        <v>2658</v>
      </c>
      <c r="O36" s="2">
        <v>24</v>
      </c>
      <c r="P36" s="2"/>
      <c r="Q36" s="13"/>
      <c r="R36" s="13"/>
      <c r="S36" s="13"/>
    </row>
    <row r="37" spans="1:19" ht="12.75">
      <c r="A37" s="3" t="s">
        <v>59</v>
      </c>
      <c r="B37" s="3" t="s">
        <v>60</v>
      </c>
      <c r="C37" s="2">
        <v>5.5</v>
      </c>
      <c r="D37" s="3" t="s">
        <v>107</v>
      </c>
      <c r="E37" s="2">
        <v>52</v>
      </c>
      <c r="F37" s="2">
        <v>0</v>
      </c>
      <c r="G37" s="2">
        <v>1</v>
      </c>
      <c r="H37" s="2" t="b">
        <v>0</v>
      </c>
      <c r="I37" s="2" t="b">
        <v>0</v>
      </c>
      <c r="J37" s="2" t="b">
        <v>0</v>
      </c>
      <c r="K37" s="2">
        <v>0</v>
      </c>
      <c r="L37" s="2">
        <v>545</v>
      </c>
      <c r="M37" s="2">
        <v>1395</v>
      </c>
      <c r="N37" s="2">
        <v>850</v>
      </c>
      <c r="O37" s="2">
        <v>25</v>
      </c>
      <c r="P37" s="2"/>
      <c r="Q37">
        <f>(C37-1)*100</f>
        <v>450</v>
      </c>
      <c r="R37" s="13">
        <f>SUM(E38:G38)</f>
        <v>61</v>
      </c>
      <c r="S37" s="14">
        <f>R37/Q37</f>
        <v>0.13555555555555557</v>
      </c>
    </row>
    <row r="38" spans="1:19" ht="12.75">
      <c r="A38" s="3" t="s">
        <v>83</v>
      </c>
      <c r="B38" s="3" t="s">
        <v>77</v>
      </c>
      <c r="C38" s="2">
        <v>5</v>
      </c>
      <c r="D38" s="3" t="s">
        <v>108</v>
      </c>
      <c r="E38" s="2">
        <v>37</v>
      </c>
      <c r="F38" s="2">
        <v>17</v>
      </c>
      <c r="G38" s="2">
        <v>7</v>
      </c>
      <c r="H38" s="2" t="b">
        <v>0</v>
      </c>
      <c r="I38" s="2" t="b">
        <v>0</v>
      </c>
      <c r="J38" s="2" t="b">
        <v>0</v>
      </c>
      <c r="K38" s="2">
        <v>0</v>
      </c>
      <c r="L38" s="2">
        <v>1395</v>
      </c>
      <c r="M38" s="2">
        <v>545</v>
      </c>
      <c r="N38" s="2">
        <v>0</v>
      </c>
      <c r="O38" s="2">
        <v>25</v>
      </c>
      <c r="P38" s="2"/>
      <c r="Q38">
        <f>(C38-1)*100</f>
        <v>400</v>
      </c>
      <c r="R38" s="13">
        <f>SUM(E37:G37)</f>
        <v>53</v>
      </c>
      <c r="S38" s="14">
        <f>R38/Q38</f>
        <v>0.1325</v>
      </c>
    </row>
    <row r="39" spans="1:19" ht="12.75">
      <c r="A39" s="3" t="s">
        <v>74</v>
      </c>
      <c r="B39" s="3" t="s">
        <v>75</v>
      </c>
      <c r="C39" s="2">
        <v>5.5</v>
      </c>
      <c r="D39" s="3" t="s">
        <v>109</v>
      </c>
      <c r="E39" s="2">
        <v>69</v>
      </c>
      <c r="F39" s="2">
        <v>18</v>
      </c>
      <c r="G39" s="2">
        <v>12</v>
      </c>
      <c r="H39" s="2" t="b">
        <v>0</v>
      </c>
      <c r="I39" s="2" t="b">
        <v>0</v>
      </c>
      <c r="J39" s="2" t="b">
        <v>0</v>
      </c>
      <c r="K39" s="2">
        <v>0</v>
      </c>
      <c r="L39" s="2">
        <v>1890</v>
      </c>
      <c r="M39" s="2">
        <v>820</v>
      </c>
      <c r="N39" s="2">
        <v>0</v>
      </c>
      <c r="O39" s="2">
        <v>26</v>
      </c>
      <c r="P39" s="2"/>
      <c r="Q39">
        <f>(C39-1)*100</f>
        <v>450</v>
      </c>
      <c r="R39" s="13">
        <f>SUM(E40:G40)</f>
        <v>39</v>
      </c>
      <c r="S39" s="14">
        <f>R39/Q39</f>
        <v>0.08666666666666667</v>
      </c>
    </row>
    <row r="40" spans="1:19" ht="12.75">
      <c r="A40" s="3" t="s">
        <v>22</v>
      </c>
      <c r="B40" s="3" t="s">
        <v>23</v>
      </c>
      <c r="C40" s="2">
        <v>6</v>
      </c>
      <c r="D40" s="3" t="s">
        <v>110</v>
      </c>
      <c r="E40" s="2">
        <v>27</v>
      </c>
      <c r="F40" s="2">
        <v>10</v>
      </c>
      <c r="G40" s="2">
        <v>2</v>
      </c>
      <c r="H40" s="2" t="b">
        <v>0</v>
      </c>
      <c r="I40" s="2" t="b">
        <v>0</v>
      </c>
      <c r="J40" s="2" t="b">
        <v>0</v>
      </c>
      <c r="K40" s="2">
        <v>0</v>
      </c>
      <c r="L40" s="2">
        <v>820</v>
      </c>
      <c r="M40" s="2">
        <v>1890</v>
      </c>
      <c r="N40" s="2">
        <v>1070</v>
      </c>
      <c r="O40" s="2">
        <v>26</v>
      </c>
      <c r="P40" s="2"/>
      <c r="Q40">
        <f>(C40-1)*100</f>
        <v>500</v>
      </c>
      <c r="R40" s="13">
        <f>SUM(E39:G39)</f>
        <v>99</v>
      </c>
      <c r="S40" s="14">
        <f>R40/Q40</f>
        <v>0.198</v>
      </c>
    </row>
    <row r="41" spans="1:19" ht="12.75">
      <c r="A41" s="3" t="s">
        <v>32</v>
      </c>
      <c r="B41" s="3" t="s">
        <v>114</v>
      </c>
      <c r="C41" s="2">
        <v>3</v>
      </c>
      <c r="D41" s="3" t="s">
        <v>112</v>
      </c>
      <c r="E41" s="2">
        <v>8</v>
      </c>
      <c r="F41" s="2">
        <v>3</v>
      </c>
      <c r="G41" s="2">
        <v>1</v>
      </c>
      <c r="H41" s="2" t="b">
        <v>0</v>
      </c>
      <c r="I41" s="2" t="b">
        <v>0</v>
      </c>
      <c r="J41" s="2" t="b">
        <v>0</v>
      </c>
      <c r="K41" s="2">
        <v>0</v>
      </c>
      <c r="L41" s="2">
        <v>255</v>
      </c>
      <c r="M41" s="2">
        <v>1099</v>
      </c>
      <c r="N41" s="2">
        <v>484</v>
      </c>
      <c r="O41" s="2">
        <v>27</v>
      </c>
      <c r="P41" s="2"/>
      <c r="Q41">
        <f>(SUM(C41:C43)-3)*100</f>
        <v>1000</v>
      </c>
      <c r="R41" s="13">
        <f>SUM(E44:G46)</f>
        <v>151</v>
      </c>
      <c r="S41" s="14">
        <f>R41/Q41</f>
        <v>0.151</v>
      </c>
    </row>
    <row r="42" spans="1:16" ht="12.75">
      <c r="A42" s="3" t="s">
        <v>67</v>
      </c>
      <c r="B42" s="3" t="s">
        <v>68</v>
      </c>
      <c r="C42" s="2">
        <v>4</v>
      </c>
      <c r="D42" s="3" t="s">
        <v>112</v>
      </c>
      <c r="E42" s="2">
        <v>32</v>
      </c>
      <c r="F42" s="2">
        <v>6</v>
      </c>
      <c r="G42" s="2">
        <v>8</v>
      </c>
      <c r="H42" s="2" t="b">
        <v>0</v>
      </c>
      <c r="I42" s="2" t="b">
        <v>0</v>
      </c>
      <c r="J42" s="2" t="b">
        <v>0</v>
      </c>
      <c r="K42" s="2">
        <v>0</v>
      </c>
      <c r="L42" s="2">
        <v>820</v>
      </c>
      <c r="M42" s="2">
        <v>1256</v>
      </c>
      <c r="N42" s="2">
        <v>554</v>
      </c>
      <c r="O42" s="2">
        <v>27</v>
      </c>
      <c r="P42" s="2"/>
    </row>
    <row r="43" spans="1:19" ht="12.75">
      <c r="A43" s="3" t="s">
        <v>72</v>
      </c>
      <c r="B43" s="3" t="s">
        <v>73</v>
      </c>
      <c r="C43" s="2">
        <v>6</v>
      </c>
      <c r="D43" s="3" t="s">
        <v>112</v>
      </c>
      <c r="E43" s="2">
        <v>67</v>
      </c>
      <c r="F43" s="2">
        <v>6</v>
      </c>
      <c r="G43" s="2">
        <v>6</v>
      </c>
      <c r="H43" s="2" t="b">
        <v>0</v>
      </c>
      <c r="I43" s="2" t="b">
        <v>0</v>
      </c>
      <c r="J43" s="2" t="b">
        <v>0</v>
      </c>
      <c r="K43" s="2">
        <v>0</v>
      </c>
      <c r="L43" s="2">
        <v>1120</v>
      </c>
      <c r="M43" s="2">
        <v>1570</v>
      </c>
      <c r="N43" s="2">
        <v>692</v>
      </c>
      <c r="O43" s="2">
        <v>27</v>
      </c>
      <c r="P43" s="2"/>
      <c r="Q43" s="13"/>
      <c r="R43" s="13"/>
      <c r="S43" s="13"/>
    </row>
    <row r="44" spans="1:19" ht="12.75">
      <c r="A44" s="3" t="s">
        <v>71</v>
      </c>
      <c r="B44" s="3" t="s">
        <v>68</v>
      </c>
      <c r="C44" s="2">
        <v>4</v>
      </c>
      <c r="D44" s="3" t="s">
        <v>111</v>
      </c>
      <c r="E44" s="2">
        <v>45</v>
      </c>
      <c r="F44" s="2">
        <v>16</v>
      </c>
      <c r="G44" s="2">
        <v>7</v>
      </c>
      <c r="H44" s="2" t="b">
        <v>0</v>
      </c>
      <c r="I44" s="2" t="b">
        <v>1</v>
      </c>
      <c r="J44" s="2" t="b">
        <v>0</v>
      </c>
      <c r="K44" s="2">
        <v>0</v>
      </c>
      <c r="L44" s="2">
        <v>2225</v>
      </c>
      <c r="M44" s="2">
        <v>798</v>
      </c>
      <c r="N44" s="2">
        <v>0</v>
      </c>
      <c r="O44" s="2">
        <v>27</v>
      </c>
      <c r="P44" s="2"/>
      <c r="Q44">
        <f>(SUM(C44:C46)-3)*100</f>
        <v>750</v>
      </c>
      <c r="R44" s="13">
        <f>SUM(E41:G43)</f>
        <v>137</v>
      </c>
      <c r="S44" s="14">
        <f>R44/Q44</f>
        <v>0.18266666666666667</v>
      </c>
    </row>
    <row r="45" spans="1:19" ht="12.75">
      <c r="A45" s="3" t="s">
        <v>25</v>
      </c>
      <c r="B45" s="3" t="s">
        <v>113</v>
      </c>
      <c r="C45" s="2">
        <v>2.5</v>
      </c>
      <c r="D45" s="3" t="s">
        <v>111</v>
      </c>
      <c r="E45" s="2">
        <v>3</v>
      </c>
      <c r="F45" s="2">
        <v>3</v>
      </c>
      <c r="G45" s="2">
        <v>0</v>
      </c>
      <c r="H45" s="2" t="b">
        <v>0</v>
      </c>
      <c r="I45" s="2" t="b">
        <v>0</v>
      </c>
      <c r="J45" s="2" t="b">
        <v>0</v>
      </c>
      <c r="K45" s="2">
        <v>0</v>
      </c>
      <c r="L45" s="2">
        <v>180</v>
      </c>
      <c r="M45" s="2">
        <v>599</v>
      </c>
      <c r="N45" s="2">
        <v>0</v>
      </c>
      <c r="O45" s="2">
        <v>27</v>
      </c>
      <c r="P45" s="2"/>
      <c r="Q45" s="13"/>
      <c r="R45" s="13"/>
      <c r="S45" s="13"/>
    </row>
    <row r="46" spans="1:19" ht="12.75">
      <c r="A46" s="3" t="s">
        <v>52</v>
      </c>
      <c r="B46" s="3" t="s">
        <v>53</v>
      </c>
      <c r="C46" s="2">
        <v>4</v>
      </c>
      <c r="D46" s="3" t="s">
        <v>111</v>
      </c>
      <c r="E46" s="2">
        <v>52</v>
      </c>
      <c r="F46" s="2">
        <v>15</v>
      </c>
      <c r="G46" s="2">
        <v>10</v>
      </c>
      <c r="H46" s="2" t="b">
        <v>0</v>
      </c>
      <c r="I46" s="2" t="b">
        <v>0</v>
      </c>
      <c r="J46" s="2" t="b">
        <v>0</v>
      </c>
      <c r="K46" s="2">
        <v>0</v>
      </c>
      <c r="L46" s="2">
        <v>1520</v>
      </c>
      <c r="M46" s="2">
        <v>798</v>
      </c>
      <c r="N46" s="2">
        <v>0</v>
      </c>
      <c r="O46" s="2">
        <v>27</v>
      </c>
      <c r="P46" s="2"/>
      <c r="Q46" s="13"/>
      <c r="R46" s="13"/>
      <c r="S46" s="13"/>
    </row>
    <row r="47" spans="1:19" ht="12.75">
      <c r="A47" s="3" t="s">
        <v>40</v>
      </c>
      <c r="B47" s="3" t="s">
        <v>41</v>
      </c>
      <c r="C47" s="2">
        <v>5.5</v>
      </c>
      <c r="D47" s="3" t="s">
        <v>116</v>
      </c>
      <c r="E47" s="2">
        <v>23</v>
      </c>
      <c r="F47" s="2">
        <v>13</v>
      </c>
      <c r="G47" s="2">
        <v>4</v>
      </c>
      <c r="H47" s="2" t="b">
        <v>0</v>
      </c>
      <c r="I47" s="2" t="b">
        <v>0</v>
      </c>
      <c r="J47" s="2" t="b">
        <v>0</v>
      </c>
      <c r="K47" s="2">
        <v>0</v>
      </c>
      <c r="L47" s="2">
        <v>980</v>
      </c>
      <c r="M47" s="2">
        <v>3250</v>
      </c>
      <c r="N47" s="2">
        <v>2270</v>
      </c>
      <c r="O47" s="2">
        <v>28</v>
      </c>
      <c r="P47" s="2"/>
      <c r="Q47">
        <f aca="true" t="shared" si="0" ref="Q47:Q54">(C47-1)*100</f>
        <v>450</v>
      </c>
      <c r="R47" s="13">
        <f>SUM(E48:G48)</f>
        <v>96</v>
      </c>
      <c r="S47" s="14">
        <f aca="true" t="shared" si="1" ref="S47:S54">R47/Q47</f>
        <v>0.21333333333333335</v>
      </c>
    </row>
    <row r="48" spans="1:19" ht="12.75">
      <c r="A48" s="3" t="s">
        <v>52</v>
      </c>
      <c r="B48" s="3" t="s">
        <v>53</v>
      </c>
      <c r="C48" s="2">
        <v>4</v>
      </c>
      <c r="D48" s="3" t="s">
        <v>115</v>
      </c>
      <c r="E48" s="2">
        <v>50</v>
      </c>
      <c r="F48" s="2">
        <v>32</v>
      </c>
      <c r="G48" s="2">
        <v>14</v>
      </c>
      <c r="H48" s="2" t="b">
        <v>0</v>
      </c>
      <c r="I48" s="2" t="b">
        <v>1</v>
      </c>
      <c r="J48" s="2" t="b">
        <v>0</v>
      </c>
      <c r="K48" s="2">
        <v>0</v>
      </c>
      <c r="L48" s="2">
        <v>3250</v>
      </c>
      <c r="M48" s="2">
        <v>980</v>
      </c>
      <c r="N48" s="2">
        <v>0</v>
      </c>
      <c r="O48" s="2">
        <v>28</v>
      </c>
      <c r="P48" s="2"/>
      <c r="Q48">
        <f t="shared" si="0"/>
        <v>300</v>
      </c>
      <c r="R48" s="13">
        <f>SUM(E47:G47)</f>
        <v>40</v>
      </c>
      <c r="S48" s="14">
        <f t="shared" si="1"/>
        <v>0.13333333333333333</v>
      </c>
    </row>
    <row r="49" spans="1:19" ht="12.75">
      <c r="A49" s="3" t="s">
        <v>42</v>
      </c>
      <c r="B49" s="3" t="s">
        <v>43</v>
      </c>
      <c r="C49" s="2">
        <v>6.5</v>
      </c>
      <c r="D49" s="3" t="s">
        <v>118</v>
      </c>
      <c r="E49" s="2">
        <v>55</v>
      </c>
      <c r="F49" s="2">
        <v>26</v>
      </c>
      <c r="G49" s="2">
        <v>5</v>
      </c>
      <c r="H49" s="2" t="b">
        <v>0</v>
      </c>
      <c r="I49" s="2" t="b">
        <v>0</v>
      </c>
      <c r="J49" s="2" t="b">
        <v>0</v>
      </c>
      <c r="K49" s="2">
        <v>0</v>
      </c>
      <c r="L49" s="2">
        <v>1975</v>
      </c>
      <c r="M49" s="2">
        <v>480</v>
      </c>
      <c r="N49" s="2">
        <v>0</v>
      </c>
      <c r="O49" s="2">
        <v>29</v>
      </c>
      <c r="P49" s="2"/>
      <c r="Q49">
        <f t="shared" si="0"/>
        <v>550</v>
      </c>
      <c r="R49" s="13">
        <f>SUM(E50:G50)</f>
        <v>30</v>
      </c>
      <c r="S49" s="14">
        <f t="shared" si="1"/>
        <v>0.05454545454545454</v>
      </c>
    </row>
    <row r="50" spans="1:19" ht="12.75">
      <c r="A50" s="3" t="s">
        <v>80</v>
      </c>
      <c r="B50" s="3" t="s">
        <v>81</v>
      </c>
      <c r="C50" s="2">
        <v>6.5</v>
      </c>
      <c r="D50" s="3" t="s">
        <v>117</v>
      </c>
      <c r="E50" s="2">
        <v>23</v>
      </c>
      <c r="F50" s="2">
        <v>3</v>
      </c>
      <c r="G50" s="2">
        <v>4</v>
      </c>
      <c r="H50" s="2" t="b">
        <v>0</v>
      </c>
      <c r="I50" s="2" t="b">
        <v>0</v>
      </c>
      <c r="J50" s="2" t="b">
        <v>0</v>
      </c>
      <c r="K50" s="2">
        <v>0</v>
      </c>
      <c r="L50" s="2">
        <v>480</v>
      </c>
      <c r="M50" s="2">
        <v>1975</v>
      </c>
      <c r="N50" s="2">
        <v>1495</v>
      </c>
      <c r="O50" s="2">
        <v>29</v>
      </c>
      <c r="P50" s="2"/>
      <c r="Q50">
        <f t="shared" si="0"/>
        <v>550</v>
      </c>
      <c r="R50" s="13">
        <f>SUM(E49:G49)</f>
        <v>86</v>
      </c>
      <c r="S50" s="14">
        <f t="shared" si="1"/>
        <v>0.15636363636363637</v>
      </c>
    </row>
    <row r="51" spans="1:19" ht="12.75">
      <c r="A51" s="3" t="s">
        <v>36</v>
      </c>
      <c r="B51" s="3" t="s">
        <v>37</v>
      </c>
      <c r="C51" s="2">
        <v>5.5</v>
      </c>
      <c r="D51" s="3" t="s">
        <v>119</v>
      </c>
      <c r="E51" s="2">
        <v>21</v>
      </c>
      <c r="F51" s="2">
        <v>15</v>
      </c>
      <c r="G51" s="2">
        <v>2</v>
      </c>
      <c r="H51" s="2" t="b">
        <v>0</v>
      </c>
      <c r="I51" s="2" t="b">
        <v>0</v>
      </c>
      <c r="J51" s="2" t="b">
        <v>0</v>
      </c>
      <c r="K51" s="2">
        <v>0</v>
      </c>
      <c r="L51" s="2">
        <v>1010</v>
      </c>
      <c r="M51" s="2">
        <v>115</v>
      </c>
      <c r="N51" s="2">
        <v>0</v>
      </c>
      <c r="O51" s="2">
        <v>30</v>
      </c>
      <c r="P51" s="2"/>
      <c r="Q51">
        <f t="shared" si="0"/>
        <v>450</v>
      </c>
      <c r="R51" s="13">
        <f>SUM(E52:G52)</f>
        <v>10</v>
      </c>
      <c r="S51" s="14">
        <f t="shared" si="1"/>
        <v>0.022222222222222223</v>
      </c>
    </row>
    <row r="52" spans="1:19" ht="12.75">
      <c r="A52" s="3" t="s">
        <v>88</v>
      </c>
      <c r="B52" s="3" t="s">
        <v>58</v>
      </c>
      <c r="C52" s="2">
        <v>6</v>
      </c>
      <c r="D52" s="3" t="s">
        <v>120</v>
      </c>
      <c r="E52" s="2">
        <v>9</v>
      </c>
      <c r="F52" s="2">
        <v>0</v>
      </c>
      <c r="G52" s="2">
        <v>1</v>
      </c>
      <c r="H52" s="2" t="b">
        <v>0</v>
      </c>
      <c r="I52" s="2" t="b">
        <v>0</v>
      </c>
      <c r="J52" s="2" t="b">
        <v>0</v>
      </c>
      <c r="K52" s="2">
        <v>0</v>
      </c>
      <c r="L52" s="2">
        <v>115</v>
      </c>
      <c r="M52" s="2">
        <v>1010</v>
      </c>
      <c r="N52" s="2">
        <v>895</v>
      </c>
      <c r="O52" s="2">
        <v>30</v>
      </c>
      <c r="P52" s="2"/>
      <c r="Q52">
        <f t="shared" si="0"/>
        <v>500</v>
      </c>
      <c r="R52" s="13">
        <f>SUM(E51:G51)</f>
        <v>38</v>
      </c>
      <c r="S52" s="14">
        <f t="shared" si="1"/>
        <v>0.076</v>
      </c>
    </row>
    <row r="53" spans="1:19" ht="12.75">
      <c r="A53" s="3" t="s">
        <v>80</v>
      </c>
      <c r="B53" s="3" t="s">
        <v>81</v>
      </c>
      <c r="C53" s="2">
        <v>6.5</v>
      </c>
      <c r="D53" s="3" t="s">
        <v>117</v>
      </c>
      <c r="E53" s="2">
        <v>26</v>
      </c>
      <c r="F53" s="2">
        <v>22</v>
      </c>
      <c r="G53" s="2">
        <v>11</v>
      </c>
      <c r="H53" s="2" t="b">
        <v>0</v>
      </c>
      <c r="I53" s="2" t="b">
        <v>0</v>
      </c>
      <c r="J53" s="2" t="b">
        <v>0</v>
      </c>
      <c r="K53" s="2">
        <v>0</v>
      </c>
      <c r="L53" s="2">
        <v>1635</v>
      </c>
      <c r="M53" s="2">
        <v>725</v>
      </c>
      <c r="N53" s="2">
        <v>0</v>
      </c>
      <c r="O53" s="2">
        <v>31</v>
      </c>
      <c r="P53" s="2"/>
      <c r="Q53">
        <f t="shared" si="0"/>
        <v>550</v>
      </c>
      <c r="R53" s="13">
        <f>SUM(E54:G54)</f>
        <v>40</v>
      </c>
      <c r="S53" s="14">
        <f t="shared" si="1"/>
        <v>0.07272727272727272</v>
      </c>
    </row>
    <row r="54" spans="1:19" ht="12.75">
      <c r="A54" s="3" t="s">
        <v>72</v>
      </c>
      <c r="B54" s="3" t="s">
        <v>73</v>
      </c>
      <c r="C54" s="2">
        <v>6</v>
      </c>
      <c r="D54" s="3" t="s">
        <v>121</v>
      </c>
      <c r="E54" s="2">
        <v>30</v>
      </c>
      <c r="F54" s="2">
        <v>7</v>
      </c>
      <c r="G54" s="2">
        <v>3</v>
      </c>
      <c r="H54" s="2" t="b">
        <v>0</v>
      </c>
      <c r="I54" s="2" t="b">
        <v>0</v>
      </c>
      <c r="J54" s="2" t="b">
        <v>0</v>
      </c>
      <c r="K54" s="2">
        <v>0</v>
      </c>
      <c r="L54" s="2">
        <v>725</v>
      </c>
      <c r="M54" s="2">
        <v>1635</v>
      </c>
      <c r="N54" s="2">
        <v>910</v>
      </c>
      <c r="O54" s="2">
        <v>31</v>
      </c>
      <c r="P54" s="2"/>
      <c r="Q54">
        <f t="shared" si="0"/>
        <v>500</v>
      </c>
      <c r="R54" s="13">
        <f>SUM(E53:G53)</f>
        <v>59</v>
      </c>
      <c r="S54" s="14">
        <f t="shared" si="1"/>
        <v>0.118</v>
      </c>
    </row>
    <row r="55" spans="1:19" ht="12.75">
      <c r="A55" s="2"/>
      <c r="B55" s="3"/>
      <c r="C55" s="3"/>
      <c r="D55" s="2"/>
      <c r="E55" s="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4"/>
      <c r="R55" s="2"/>
      <c r="S55" s="2"/>
    </row>
    <row r="56" spans="1:19" ht="12.75">
      <c r="A56" s="2"/>
      <c r="B56" s="3"/>
      <c r="C56" s="3"/>
      <c r="D56" s="2"/>
      <c r="E56" s="3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15">
        <f>SUM(Q30:Q54)</f>
        <v>10350</v>
      </c>
      <c r="R56" s="15">
        <f>SUM(R30:R54)</f>
        <v>1421</v>
      </c>
      <c r="S56" s="14">
        <f>R56/Q56</f>
        <v>0.13729468599033817</v>
      </c>
    </row>
    <row r="57" spans="1:19" ht="12.75">
      <c r="A57" s="2"/>
      <c r="B57" s="3"/>
      <c r="C57" s="3"/>
      <c r="D57" s="2"/>
      <c r="E57" s="3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4"/>
      <c r="R57" s="2"/>
      <c r="S57" s="2"/>
    </row>
    <row r="58" spans="1:19" ht="12.75">
      <c r="A58" s="2"/>
      <c r="B58" s="3"/>
      <c r="C58" s="3"/>
      <c r="D58" s="2"/>
      <c r="E58" s="3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4"/>
      <c r="R58" s="2"/>
      <c r="S58" s="2"/>
    </row>
    <row r="59" spans="1:19" ht="12.75">
      <c r="A59" s="2"/>
      <c r="B59" s="3"/>
      <c r="C59" s="3"/>
      <c r="D59" s="2"/>
      <c r="E59" s="3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4"/>
      <c r="R59" s="2"/>
      <c r="S59" s="2"/>
    </row>
    <row r="60" spans="1:19" ht="12.75">
      <c r="A60" s="2"/>
      <c r="B60" s="3"/>
      <c r="C60" s="3"/>
      <c r="D60" s="2"/>
      <c r="E60" s="3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4"/>
      <c r="R60" s="2"/>
      <c r="S60" s="2"/>
    </row>
    <row r="61" spans="1:19" ht="12.75">
      <c r="A61" s="2"/>
      <c r="B61" s="3"/>
      <c r="C61" s="3"/>
      <c r="D61" s="2"/>
      <c r="E61" s="3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4"/>
      <c r="R61" s="2"/>
      <c r="S61" s="2"/>
    </row>
    <row r="62" spans="1:19" ht="12.75">
      <c r="A62" s="2"/>
      <c r="B62" s="3"/>
      <c r="C62" s="3"/>
      <c r="D62" s="2"/>
      <c r="E62" s="3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4"/>
      <c r="R62" s="2"/>
      <c r="S62" s="2"/>
    </row>
    <row r="63" spans="1:19" ht="12.75">
      <c r="A63" s="2"/>
      <c r="B63" s="3"/>
      <c r="C63" s="3"/>
      <c r="D63" s="2"/>
      <c r="E63" s="3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4"/>
      <c r="R63" s="2"/>
      <c r="S63" s="2"/>
    </row>
    <row r="64" spans="1:19" ht="12.75">
      <c r="A64" s="2"/>
      <c r="B64" s="3"/>
      <c r="C64" s="3"/>
      <c r="D64" s="2"/>
      <c r="E64" s="3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4"/>
      <c r="R64" s="2"/>
      <c r="S64" s="2"/>
    </row>
    <row r="65" spans="1:19" ht="12.75">
      <c r="A65" s="2"/>
      <c r="B65" s="3"/>
      <c r="C65" s="3"/>
      <c r="D65" s="2"/>
      <c r="E65" s="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4"/>
      <c r="R65" s="2"/>
      <c r="S65" s="2"/>
    </row>
    <row r="66" spans="1:19" ht="12.75">
      <c r="A66" s="2"/>
      <c r="B66" s="3"/>
      <c r="C66" s="3"/>
      <c r="D66" s="2"/>
      <c r="E66" s="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4"/>
      <c r="R66" s="2"/>
      <c r="S66" s="2"/>
    </row>
    <row r="67" spans="1:19" ht="12.75">
      <c r="A67" s="2"/>
      <c r="B67" s="3"/>
      <c r="C67" s="3"/>
      <c r="D67" s="2"/>
      <c r="E67" s="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4"/>
      <c r="R67" s="2"/>
      <c r="S67" s="2"/>
    </row>
    <row r="68" spans="1:19" ht="12.75">
      <c r="A68" s="2"/>
      <c r="B68" s="3"/>
      <c r="C68" s="3"/>
      <c r="D68" s="2"/>
      <c r="E68" s="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4"/>
      <c r="R68" s="2"/>
      <c r="S68" s="2"/>
    </row>
    <row r="69" spans="1:19" ht="12.75">
      <c r="A69" s="2"/>
      <c r="B69" s="3"/>
      <c r="C69" s="3"/>
      <c r="D69" s="2"/>
      <c r="E69" s="3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4"/>
      <c r="R69" s="2"/>
      <c r="S69" s="2"/>
    </row>
    <row r="70" spans="1:19" ht="12.75">
      <c r="A70" s="2"/>
      <c r="B70" s="3"/>
      <c r="C70" s="3"/>
      <c r="D70" s="2"/>
      <c r="E70" s="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4"/>
      <c r="R70" s="2"/>
      <c r="S70" s="2"/>
    </row>
    <row r="71" spans="1:19" ht="12.75">
      <c r="A71" s="2"/>
      <c r="B71" s="3"/>
      <c r="C71" s="3"/>
      <c r="D71" s="2"/>
      <c r="E71" s="3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4"/>
      <c r="R71" s="2"/>
      <c r="S71" s="2"/>
    </row>
    <row r="72" spans="1:19" ht="12.75">
      <c r="A72" s="2"/>
      <c r="B72" s="3"/>
      <c r="C72" s="3"/>
      <c r="D72" s="2"/>
      <c r="E72" s="3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4"/>
      <c r="R72" s="2"/>
      <c r="S72" s="2"/>
    </row>
    <row r="73" spans="1:19" ht="12.75">
      <c r="A73" s="2"/>
      <c r="B73" s="3"/>
      <c r="C73" s="3"/>
      <c r="D73" s="2"/>
      <c r="E73" s="3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4"/>
      <c r="R73" s="2"/>
      <c r="S73" s="2"/>
    </row>
    <row r="74" spans="1:19" ht="12.75">
      <c r="A74" s="2"/>
      <c r="B74" s="3"/>
      <c r="C74" s="3"/>
      <c r="D74" s="2"/>
      <c r="E74" s="3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4"/>
      <c r="R74" s="2"/>
      <c r="S74" s="2"/>
    </row>
    <row r="75" spans="1:19" ht="12.75">
      <c r="A75" s="2"/>
      <c r="B75" s="3"/>
      <c r="C75" s="3"/>
      <c r="D75" s="2"/>
      <c r="E75" s="3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4"/>
      <c r="R75" s="2"/>
      <c r="S75" s="2"/>
    </row>
    <row r="76" spans="1:19" ht="12.75">
      <c r="A76" s="2"/>
      <c r="B76" s="3"/>
      <c r="C76" s="3"/>
      <c r="D76" s="2"/>
      <c r="E76" s="3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4"/>
      <c r="R76" s="2"/>
      <c r="S76" s="2"/>
    </row>
    <row r="77" spans="1:19" ht="12.75">
      <c r="A77" s="2"/>
      <c r="B77" s="3"/>
      <c r="C77" s="3"/>
      <c r="D77" s="2"/>
      <c r="E77" s="3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4"/>
      <c r="R77" s="2"/>
      <c r="S77" s="2"/>
    </row>
    <row r="78" spans="1:19" ht="12.75">
      <c r="A78" s="2"/>
      <c r="B78" s="3"/>
      <c r="C78" s="3"/>
      <c r="D78" s="2"/>
      <c r="E78" s="3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4"/>
      <c r="R78" s="2"/>
      <c r="S78" s="2"/>
    </row>
    <row r="79" spans="1:19" ht="12.75">
      <c r="A79" s="2"/>
      <c r="B79" s="3"/>
      <c r="C79" s="3"/>
      <c r="D79" s="2"/>
      <c r="E79" s="3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4"/>
      <c r="R79" s="2"/>
      <c r="S79" s="2"/>
    </row>
    <row r="80" spans="1:19" ht="12.75">
      <c r="A80" s="2"/>
      <c r="B80" s="3"/>
      <c r="C80" s="3"/>
      <c r="D80" s="2"/>
      <c r="E80" s="3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4"/>
      <c r="R80" s="2"/>
      <c r="S80" s="2"/>
    </row>
    <row r="81" spans="1:19" ht="12.75">
      <c r="A81" s="2"/>
      <c r="B81" s="3"/>
      <c r="C81" s="3"/>
      <c r="D81" s="2"/>
      <c r="E81" s="3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4"/>
      <c r="R81" s="2"/>
      <c r="S81" s="2"/>
    </row>
    <row r="82" spans="1:19" ht="12.75">
      <c r="A82" s="2"/>
      <c r="B82" s="3"/>
      <c r="C82" s="3"/>
      <c r="D82" s="2"/>
      <c r="E82" s="3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4"/>
      <c r="R82" s="2"/>
      <c r="S82" s="2"/>
    </row>
    <row r="83" spans="1:19" ht="12.75">
      <c r="A83" s="2"/>
      <c r="B83" s="3"/>
      <c r="C83" s="3"/>
      <c r="D83" s="2"/>
      <c r="E83" s="3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4"/>
      <c r="R83" s="2"/>
      <c r="S83" s="2"/>
    </row>
    <row r="84" spans="1:19" ht="12.75">
      <c r="A84" s="2"/>
      <c r="B84" s="3"/>
      <c r="C84" s="3"/>
      <c r="D84" s="2"/>
      <c r="E84" s="3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4"/>
      <c r="R84" s="2"/>
      <c r="S84" s="2"/>
    </row>
    <row r="85" spans="1:19" ht="12.75">
      <c r="A85" s="2"/>
      <c r="B85" s="3"/>
      <c r="C85" s="3"/>
      <c r="D85" s="2"/>
      <c r="E85" s="3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4"/>
      <c r="R85" s="2"/>
      <c r="S85" s="2"/>
    </row>
    <row r="86" spans="1:19" ht="12.75">
      <c r="A86" s="2"/>
      <c r="B86" s="3"/>
      <c r="C86" s="3"/>
      <c r="D86" s="2"/>
      <c r="E86" s="3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4"/>
      <c r="R86" s="2"/>
      <c r="S86" s="2"/>
    </row>
    <row r="87" spans="1:19" ht="12.75">
      <c r="A87" s="2"/>
      <c r="B87" s="3"/>
      <c r="C87" s="3"/>
      <c r="D87" s="2"/>
      <c r="E87" s="3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4"/>
      <c r="R87" s="2"/>
      <c r="S87" s="2"/>
    </row>
    <row r="88" spans="1:19" ht="12.75">
      <c r="A88" s="2"/>
      <c r="B88" s="3"/>
      <c r="C88" s="3"/>
      <c r="D88" s="2"/>
      <c r="E88" s="3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4"/>
      <c r="R88" s="2"/>
      <c r="S88" s="2"/>
    </row>
    <row r="89" spans="1:19" ht="12.75">
      <c r="A89" s="2"/>
      <c r="B89" s="3"/>
      <c r="C89" s="3"/>
      <c r="D89" s="2"/>
      <c r="E89" s="3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4"/>
      <c r="R89" s="2"/>
      <c r="S89" s="2"/>
    </row>
    <row r="90" spans="1:19" ht="12.75">
      <c r="A90" s="2"/>
      <c r="B90" s="3"/>
      <c r="C90" s="3"/>
      <c r="D90" s="2"/>
      <c r="E90" s="3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4"/>
      <c r="R90" s="2"/>
      <c r="S90" s="2"/>
    </row>
    <row r="91" spans="1:19" ht="12.75">
      <c r="A91" s="2"/>
      <c r="B91" s="3"/>
      <c r="C91" s="3"/>
      <c r="D91" s="2"/>
      <c r="E91" s="3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4"/>
      <c r="R91" s="2"/>
      <c r="S91" s="2"/>
    </row>
    <row r="92" spans="1:19" ht="12.75">
      <c r="A92" s="2"/>
      <c r="B92" s="3"/>
      <c r="C92" s="3"/>
      <c r="D92" s="2"/>
      <c r="E92" s="3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4"/>
      <c r="R92" s="2"/>
      <c r="S92" s="2"/>
    </row>
    <row r="93" spans="1:19" ht="12.75">
      <c r="A93" s="2"/>
      <c r="B93" s="3"/>
      <c r="C93" s="3"/>
      <c r="D93" s="2"/>
      <c r="E93" s="3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4"/>
      <c r="R93" s="2"/>
      <c r="S93" s="2"/>
    </row>
    <row r="94" spans="1:19" ht="12.75">
      <c r="A94" s="2"/>
      <c r="B94" s="3"/>
      <c r="C94" s="3"/>
      <c r="D94" s="2"/>
      <c r="E94" s="3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4"/>
      <c r="R94" s="2"/>
      <c r="S94" s="2"/>
    </row>
    <row r="95" spans="1:19" ht="12.75">
      <c r="A95" s="2"/>
      <c r="B95" s="3"/>
      <c r="C95" s="3"/>
      <c r="D95" s="2"/>
      <c r="E95" s="3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4"/>
      <c r="R95" s="2"/>
      <c r="S95" s="2"/>
    </row>
    <row r="96" spans="1:19" ht="12.75">
      <c r="A96" s="2"/>
      <c r="B96" s="3"/>
      <c r="C96" s="3"/>
      <c r="D96" s="2"/>
      <c r="E96" s="3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4"/>
      <c r="R96" s="2"/>
      <c r="S96" s="2"/>
    </row>
    <row r="97" spans="1:19" ht="12.75">
      <c r="A97" s="2"/>
      <c r="B97" s="3"/>
      <c r="C97" s="3"/>
      <c r="D97" s="2"/>
      <c r="E97" s="3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4"/>
      <c r="R97" s="2"/>
      <c r="S97" s="2"/>
    </row>
    <row r="98" spans="1:19" ht="12.75">
      <c r="A98" s="2"/>
      <c r="B98" s="3"/>
      <c r="C98" s="3"/>
      <c r="D98" s="2"/>
      <c r="E98" s="3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4"/>
      <c r="R98" s="2"/>
      <c r="S98" s="2"/>
    </row>
    <row r="99" spans="1:19" ht="12.75">
      <c r="A99" s="2"/>
      <c r="B99" s="3"/>
      <c r="C99" s="3"/>
      <c r="D99" s="2"/>
      <c r="E99" s="3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4"/>
      <c r="R99" s="2"/>
      <c r="S99" s="2"/>
    </row>
    <row r="100" spans="1:19" ht="12.75">
      <c r="A100" s="2"/>
      <c r="B100" s="3"/>
      <c r="C100" s="3"/>
      <c r="D100" s="2"/>
      <c r="E100" s="3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4"/>
      <c r="R100" s="2"/>
      <c r="S100" s="2"/>
    </row>
    <row r="101" spans="1:19" ht="12.75">
      <c r="A101" s="2"/>
      <c r="B101" s="3"/>
      <c r="C101" s="3"/>
      <c r="D101" s="2"/>
      <c r="E101" s="3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4"/>
      <c r="R101" s="2"/>
      <c r="S101" s="2"/>
    </row>
    <row r="102" spans="1:19" ht="12.75">
      <c r="A102" s="2"/>
      <c r="B102" s="3"/>
      <c r="C102" s="3"/>
      <c r="D102" s="2"/>
      <c r="E102" s="3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4"/>
      <c r="R102" s="2"/>
      <c r="S102" s="2"/>
    </row>
    <row r="103" spans="1:19" ht="12.75">
      <c r="A103" s="2"/>
      <c r="B103" s="3"/>
      <c r="C103" s="3"/>
      <c r="D103" s="2"/>
      <c r="E103" s="3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4"/>
      <c r="R103" s="2"/>
      <c r="S103" s="2"/>
    </row>
    <row r="104" spans="1:19" ht="12.75">
      <c r="A104" s="2"/>
      <c r="B104" s="3"/>
      <c r="C104" s="3"/>
      <c r="D104" s="2"/>
      <c r="E104" s="3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4"/>
      <c r="R104" s="2"/>
      <c r="S104" s="2"/>
    </row>
    <row r="105" spans="1:19" ht="12.75">
      <c r="A105" s="2"/>
      <c r="B105" s="3"/>
      <c r="C105" s="3"/>
      <c r="D105" s="2"/>
      <c r="E105" s="3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4"/>
      <c r="R105" s="2"/>
      <c r="S105" s="2"/>
    </row>
    <row r="106" spans="1:19" ht="12.75">
      <c r="A106" s="2"/>
      <c r="B106" s="3"/>
      <c r="C106" s="3"/>
      <c r="D106" s="2"/>
      <c r="E106" s="3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4"/>
      <c r="R106" s="2"/>
      <c r="S106" s="2"/>
    </row>
    <row r="107" spans="1:19" ht="12.75">
      <c r="A107" s="2"/>
      <c r="B107" s="3"/>
      <c r="C107" s="3"/>
      <c r="D107" s="2"/>
      <c r="E107" s="3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4"/>
      <c r="R107" s="2"/>
      <c r="S107" s="2"/>
    </row>
    <row r="108" spans="1:19" ht="12.75">
      <c r="A108" s="2"/>
      <c r="B108" s="3"/>
      <c r="C108" s="3"/>
      <c r="D108" s="2"/>
      <c r="E108" s="3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4"/>
      <c r="R108" s="2"/>
      <c r="S108" s="2"/>
    </row>
    <row r="109" spans="1:19" ht="12.75">
      <c r="A109" s="2"/>
      <c r="B109" s="3"/>
      <c r="C109" s="3"/>
      <c r="D109" s="2"/>
      <c r="E109" s="3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4"/>
      <c r="R109" s="2"/>
      <c r="S109" s="2"/>
    </row>
    <row r="110" spans="1:19" ht="12.75">
      <c r="A110" s="2"/>
      <c r="B110" s="3"/>
      <c r="C110" s="3"/>
      <c r="D110" s="2"/>
      <c r="E110" s="3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4"/>
      <c r="R110" s="2"/>
      <c r="S110" s="2"/>
    </row>
    <row r="111" spans="1:19" ht="12.75">
      <c r="A111" s="2"/>
      <c r="B111" s="3"/>
      <c r="C111" s="3"/>
      <c r="D111" s="2"/>
      <c r="E111" s="3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4"/>
      <c r="R111" s="2"/>
      <c r="S111" s="2"/>
    </row>
    <row r="112" spans="1:19" ht="12.75">
      <c r="A112" s="2"/>
      <c r="B112" s="3"/>
      <c r="C112" s="3"/>
      <c r="D112" s="2"/>
      <c r="E112" s="3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4"/>
      <c r="R112" s="2"/>
      <c r="S112" s="2"/>
    </row>
    <row r="113" spans="1:19" ht="12.75">
      <c r="A113" s="2"/>
      <c r="B113" s="3"/>
      <c r="C113" s="3"/>
      <c r="D113" s="2"/>
      <c r="E113" s="3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4"/>
      <c r="R113" s="2"/>
      <c r="S113" s="2"/>
    </row>
    <row r="114" spans="1:19" ht="12.75">
      <c r="A114" s="2"/>
      <c r="B114" s="3"/>
      <c r="C114" s="3"/>
      <c r="D114" s="2"/>
      <c r="E114" s="3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4"/>
      <c r="R114" s="2"/>
      <c r="S114" s="2"/>
    </row>
    <row r="115" spans="1:19" ht="12.75">
      <c r="A115" s="2"/>
      <c r="B115" s="3"/>
      <c r="C115" s="3"/>
      <c r="D115" s="2"/>
      <c r="E115" s="3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4"/>
      <c r="R115" s="2"/>
      <c r="S115" s="2"/>
    </row>
    <row r="116" spans="1:19" ht="12.75">
      <c r="A116" s="2"/>
      <c r="B116" s="3"/>
      <c r="C116" s="3"/>
      <c r="D116" s="2"/>
      <c r="E116" s="3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4"/>
      <c r="R116" s="2"/>
      <c r="S116" s="2"/>
    </row>
    <row r="117" spans="1:19" ht="12.75">
      <c r="A117" s="2"/>
      <c r="B117" s="3"/>
      <c r="C117" s="3"/>
      <c r="D117" s="2"/>
      <c r="E117" s="3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4"/>
      <c r="R117" s="2"/>
      <c r="S117" s="2"/>
    </row>
    <row r="118" spans="1:19" ht="12.75">
      <c r="A118" s="2"/>
      <c r="B118" s="3"/>
      <c r="C118" s="3"/>
      <c r="D118" s="2"/>
      <c r="E118" s="3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4"/>
      <c r="R118" s="2"/>
      <c r="S118" s="2"/>
    </row>
    <row r="119" spans="1:19" ht="12.75">
      <c r="A119" s="2"/>
      <c r="B119" s="3"/>
      <c r="C119" s="3"/>
      <c r="D119" s="2"/>
      <c r="E119" s="3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4"/>
      <c r="R119" s="2"/>
      <c r="S119" s="2"/>
    </row>
    <row r="120" spans="1:19" ht="12.75">
      <c r="A120" s="2"/>
      <c r="B120" s="3"/>
      <c r="C120" s="3"/>
      <c r="D120" s="2"/>
      <c r="E120" s="3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4"/>
      <c r="R120" s="2"/>
      <c r="S120" s="2"/>
    </row>
    <row r="121" spans="1:19" ht="12.75">
      <c r="A121" s="2"/>
      <c r="B121" s="3"/>
      <c r="C121" s="3"/>
      <c r="D121" s="2"/>
      <c r="E121" s="3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4"/>
      <c r="R121" s="2"/>
      <c r="S121" s="2"/>
    </row>
    <row r="122" spans="1:19" ht="12.75">
      <c r="A122" s="2"/>
      <c r="B122" s="3"/>
      <c r="C122" s="3"/>
      <c r="D122" s="2"/>
      <c r="E122" s="3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4"/>
      <c r="R122" s="2"/>
      <c r="S122" s="2"/>
    </row>
    <row r="123" spans="1:19" ht="12.75">
      <c r="A123" s="2"/>
      <c r="B123" s="3"/>
      <c r="C123" s="3"/>
      <c r="D123" s="2"/>
      <c r="E123" s="3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4"/>
      <c r="R123" s="2"/>
      <c r="S123" s="2"/>
    </row>
    <row r="124" spans="1:19" ht="12.75">
      <c r="A124" s="2"/>
      <c r="B124" s="3"/>
      <c r="C124" s="3"/>
      <c r="D124" s="2"/>
      <c r="E124" s="3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4"/>
      <c r="R124" s="2"/>
      <c r="S124" s="2"/>
    </row>
    <row r="125" spans="1:19" ht="12.75">
      <c r="A125" s="2"/>
      <c r="B125" s="3"/>
      <c r="C125" s="3"/>
      <c r="D125" s="2"/>
      <c r="E125" s="3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4"/>
      <c r="R125" s="2"/>
      <c r="S125" s="2"/>
    </row>
    <row r="126" spans="1:19" ht="12.75">
      <c r="A126" s="2"/>
      <c r="B126" s="3"/>
      <c r="C126" s="3"/>
      <c r="D126" s="2"/>
      <c r="E126" s="3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4"/>
      <c r="R126" s="2"/>
      <c r="S126" s="2"/>
    </row>
    <row r="127" spans="1:19" ht="12.75">
      <c r="A127" s="2"/>
      <c r="B127" s="3"/>
      <c r="C127" s="3"/>
      <c r="D127" s="2"/>
      <c r="E127" s="3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4"/>
      <c r="R127" s="2"/>
      <c r="S127" s="2"/>
    </row>
    <row r="128" spans="1:19" ht="12.75">
      <c r="A128" s="2"/>
      <c r="B128" s="3"/>
      <c r="C128" s="3"/>
      <c r="D128" s="2"/>
      <c r="E128" s="3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4"/>
      <c r="R128" s="2"/>
      <c r="S128" s="2"/>
    </row>
    <row r="129" spans="1:19" ht="12.75">
      <c r="A129" s="2"/>
      <c r="B129" s="3"/>
      <c r="C129" s="3"/>
      <c r="D129" s="2"/>
      <c r="E129" s="3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4"/>
      <c r="R129" s="2"/>
      <c r="S129" s="2"/>
    </row>
    <row r="130" spans="1:19" ht="12.75">
      <c r="A130" s="2"/>
      <c r="B130" s="3"/>
      <c r="C130" s="3"/>
      <c r="D130" s="2"/>
      <c r="E130" s="3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4"/>
      <c r="R130" s="2"/>
      <c r="S130" s="2"/>
    </row>
    <row r="131" spans="1:19" ht="12.75">
      <c r="A131" s="2"/>
      <c r="B131" s="3"/>
      <c r="C131" s="3"/>
      <c r="D131" s="2"/>
      <c r="E131" s="3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4"/>
      <c r="R131" s="2"/>
      <c r="S131" s="2"/>
    </row>
    <row r="132" spans="1:19" ht="12.75">
      <c r="A132" s="2"/>
      <c r="B132" s="3"/>
      <c r="C132" s="3"/>
      <c r="D132" s="2"/>
      <c r="E132" s="3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4"/>
      <c r="R132" s="2"/>
      <c r="S132" s="2"/>
    </row>
    <row r="133" spans="1:19" ht="12.75">
      <c r="A133" s="2"/>
      <c r="B133" s="3"/>
      <c r="C133" s="3"/>
      <c r="D133" s="2"/>
      <c r="E133" s="3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4"/>
      <c r="R133" s="2"/>
      <c r="S133" s="2"/>
    </row>
    <row r="134" spans="1:19" ht="12.75">
      <c r="A134" s="2"/>
      <c r="B134" s="3"/>
      <c r="C134" s="3"/>
      <c r="D134" s="2"/>
      <c r="E134" s="3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4"/>
      <c r="R134" s="2"/>
      <c r="S134" s="2"/>
    </row>
    <row r="135" spans="1:19" ht="12.75">
      <c r="A135" s="2"/>
      <c r="B135" s="3"/>
      <c r="C135" s="3"/>
      <c r="D135" s="2"/>
      <c r="E135" s="3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4"/>
      <c r="R135" s="2"/>
      <c r="S135" s="2"/>
    </row>
    <row r="136" spans="1:19" ht="12.75">
      <c r="A136" s="2"/>
      <c r="B136" s="3"/>
      <c r="C136" s="3"/>
      <c r="D136" s="2"/>
      <c r="E136" s="3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4"/>
      <c r="R136" s="2"/>
      <c r="S136" s="2"/>
    </row>
    <row r="137" spans="1:19" ht="12.75">
      <c r="A137" s="2"/>
      <c r="B137" s="3"/>
      <c r="C137" s="3"/>
      <c r="D137" s="2"/>
      <c r="E137" s="3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4"/>
      <c r="R137" s="2"/>
      <c r="S137" s="2"/>
    </row>
    <row r="138" spans="1:19" ht="12.75">
      <c r="A138" s="2"/>
      <c r="B138" s="3"/>
      <c r="C138" s="3"/>
      <c r="D138" s="2"/>
      <c r="E138" s="3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4"/>
      <c r="R138" s="2"/>
      <c r="S138" s="2"/>
    </row>
    <row r="139" spans="1:19" ht="12.75">
      <c r="A139" s="2"/>
      <c r="B139" s="3"/>
      <c r="C139" s="3"/>
      <c r="D139" s="2"/>
      <c r="E139" s="3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4"/>
      <c r="R139" s="2"/>
      <c r="S139" s="2"/>
    </row>
    <row r="140" spans="1:19" ht="12.75">
      <c r="A140" s="2"/>
      <c r="B140" s="3"/>
      <c r="C140" s="3"/>
      <c r="D140" s="2"/>
      <c r="E140" s="3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4"/>
      <c r="R140" s="2"/>
      <c r="S140" s="2"/>
    </row>
    <row r="141" spans="1:19" ht="12.75">
      <c r="A141" s="2"/>
      <c r="B141" s="3"/>
      <c r="C141" s="3"/>
      <c r="D141" s="2"/>
      <c r="E141" s="3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4"/>
      <c r="R141" s="2"/>
      <c r="S141" s="2"/>
    </row>
    <row r="142" spans="1:19" ht="12.75">
      <c r="A142" s="2"/>
      <c r="B142" s="3"/>
      <c r="C142" s="3"/>
      <c r="D142" s="2"/>
      <c r="E142" s="3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4"/>
      <c r="R142" s="2"/>
      <c r="S142" s="2"/>
    </row>
    <row r="143" spans="1:19" ht="12.75">
      <c r="A143" s="2"/>
      <c r="B143" s="3"/>
      <c r="C143" s="3"/>
      <c r="D143" s="2"/>
      <c r="E143" s="3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4"/>
      <c r="R143" s="2"/>
      <c r="S143" s="2"/>
    </row>
    <row r="144" spans="1:19" ht="12.75">
      <c r="A144" s="2"/>
      <c r="B144" s="3"/>
      <c r="C144" s="3"/>
      <c r="D144" s="2"/>
      <c r="E144" s="3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4"/>
      <c r="R144" s="2"/>
      <c r="S144" s="2"/>
    </row>
    <row r="145" spans="1:19" ht="12.75">
      <c r="A145" s="2"/>
      <c r="B145" s="3"/>
      <c r="C145" s="3"/>
      <c r="D145" s="2"/>
      <c r="E145" s="3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4"/>
      <c r="R145" s="2"/>
      <c r="S145" s="2"/>
    </row>
    <row r="146" spans="1:19" ht="12.75">
      <c r="A146" s="2"/>
      <c r="B146" s="3"/>
      <c r="C146" s="3"/>
      <c r="D146" s="2"/>
      <c r="E146" s="3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4"/>
      <c r="R146" s="2"/>
      <c r="S146" s="2"/>
    </row>
    <row r="147" spans="1:19" ht="12.75">
      <c r="A147" s="2"/>
      <c r="B147" s="3"/>
      <c r="C147" s="3"/>
      <c r="D147" s="2"/>
      <c r="E147" s="3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4"/>
      <c r="R147" s="2"/>
      <c r="S147" s="2"/>
    </row>
    <row r="148" spans="1:19" ht="12.75">
      <c r="A148" s="2"/>
      <c r="B148" s="3"/>
      <c r="C148" s="3"/>
      <c r="D148" s="2"/>
      <c r="E148" s="3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4"/>
      <c r="R148" s="2"/>
      <c r="S148" s="2"/>
    </row>
    <row r="149" spans="1:19" ht="12.75">
      <c r="A149" s="2"/>
      <c r="B149" s="3"/>
      <c r="C149" s="3"/>
      <c r="D149" s="2"/>
      <c r="E149" s="3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4"/>
      <c r="R149" s="2"/>
      <c r="S149" s="2"/>
    </row>
    <row r="150" spans="1:19" ht="12.75">
      <c r="A150" s="2"/>
      <c r="B150" s="3"/>
      <c r="C150" s="3"/>
      <c r="D150" s="2"/>
      <c r="E150" s="3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4"/>
      <c r="R150" s="2"/>
      <c r="S150" s="2"/>
    </row>
    <row r="151" spans="1:19" ht="12.75">
      <c r="A151" s="2"/>
      <c r="B151" s="3"/>
      <c r="C151" s="3"/>
      <c r="D151" s="2"/>
      <c r="E151" s="3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4"/>
      <c r="R151" s="2"/>
      <c r="S151" s="2"/>
    </row>
    <row r="152" spans="1:19" ht="12.75">
      <c r="A152" s="2"/>
      <c r="B152" s="3"/>
      <c r="C152" s="3"/>
      <c r="D152" s="2"/>
      <c r="E152" s="3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4"/>
      <c r="R152" s="2"/>
      <c r="S152" s="2"/>
    </row>
    <row r="153" spans="1:19" ht="12.75">
      <c r="A153" s="2"/>
      <c r="B153" s="3"/>
      <c r="C153" s="3"/>
      <c r="D153" s="2"/>
      <c r="E153" s="3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4"/>
      <c r="R153" s="2"/>
      <c r="S153" s="2"/>
    </row>
    <row r="154" spans="1:19" ht="12.75">
      <c r="A154" s="2"/>
      <c r="B154" s="3"/>
      <c r="C154" s="3"/>
      <c r="D154" s="2"/>
      <c r="E154" s="3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4"/>
      <c r="R154" s="2"/>
      <c r="S154" s="2"/>
    </row>
    <row r="155" spans="1:19" ht="12.75">
      <c r="A155" s="2"/>
      <c r="B155" s="3"/>
      <c r="C155" s="3"/>
      <c r="D155" s="2"/>
      <c r="E155" s="3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4"/>
      <c r="R155" s="2"/>
      <c r="S155" s="2"/>
    </row>
    <row r="156" spans="1:19" ht="12.75">
      <c r="A156" s="2"/>
      <c r="B156" s="3"/>
      <c r="C156" s="3"/>
      <c r="D156" s="2"/>
      <c r="E156" s="3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4"/>
      <c r="R156" s="2"/>
      <c r="S156" s="2"/>
    </row>
    <row r="157" spans="1:19" ht="12.75">
      <c r="A157" s="2"/>
      <c r="B157" s="3"/>
      <c r="C157" s="3"/>
      <c r="D157" s="2"/>
      <c r="E157" s="3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4"/>
      <c r="R157" s="2"/>
      <c r="S157" s="2"/>
    </row>
    <row r="158" spans="1:19" ht="12.75">
      <c r="A158" s="2"/>
      <c r="B158" s="3"/>
      <c r="C158" s="3"/>
      <c r="D158" s="2"/>
      <c r="E158" s="3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4"/>
      <c r="R158" s="2"/>
      <c r="S158" s="2"/>
    </row>
    <row r="159" spans="1:19" ht="12.75">
      <c r="A159" s="2"/>
      <c r="B159" s="3"/>
      <c r="C159" s="3"/>
      <c r="D159" s="2"/>
      <c r="E159" s="3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4"/>
      <c r="R159" s="2"/>
      <c r="S159" s="2"/>
    </row>
    <row r="160" spans="1:19" ht="12.75">
      <c r="A160" s="2"/>
      <c r="B160" s="3"/>
      <c r="C160" s="3"/>
      <c r="D160" s="2"/>
      <c r="E160" s="3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4"/>
      <c r="R160" s="2"/>
      <c r="S160" s="2"/>
    </row>
    <row r="161" spans="1:19" ht="12.75">
      <c r="A161" s="2"/>
      <c r="B161" s="3"/>
      <c r="C161" s="3"/>
      <c r="D161" s="2"/>
      <c r="E161" s="3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4"/>
      <c r="R161" s="2"/>
      <c r="S161" s="2"/>
    </row>
    <row r="162" spans="1:19" ht="12.75">
      <c r="A162" s="2"/>
      <c r="B162" s="3"/>
      <c r="C162" s="3"/>
      <c r="D162" s="2"/>
      <c r="E162" s="3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4"/>
      <c r="R162" s="2"/>
      <c r="S162" s="2"/>
    </row>
    <row r="163" spans="1:19" ht="12.75">
      <c r="A163" s="2"/>
      <c r="B163" s="3"/>
      <c r="C163" s="3"/>
      <c r="D163" s="2"/>
      <c r="E163" s="3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4"/>
      <c r="R163" s="2"/>
      <c r="S163" s="2"/>
    </row>
    <row r="164" spans="1:19" ht="12.75">
      <c r="A164" s="2"/>
      <c r="B164" s="3"/>
      <c r="C164" s="3"/>
      <c r="D164" s="2"/>
      <c r="E164" s="3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4"/>
      <c r="R164" s="2"/>
      <c r="S164" s="2"/>
    </row>
    <row r="165" spans="1:19" ht="12.75">
      <c r="A165" s="2"/>
      <c r="B165" s="3"/>
      <c r="C165" s="3"/>
      <c r="D165" s="2"/>
      <c r="E165" s="3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4"/>
      <c r="R165" s="2"/>
      <c r="S165" s="2"/>
    </row>
    <row r="166" spans="1:19" ht="12.75">
      <c r="A166" s="2"/>
      <c r="B166" s="3"/>
      <c r="C166" s="3"/>
      <c r="D166" s="2"/>
      <c r="E166" s="3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4"/>
      <c r="R166" s="2"/>
      <c r="S166" s="2"/>
    </row>
    <row r="167" spans="1:19" ht="12.75">
      <c r="A167" s="2"/>
      <c r="B167" s="3"/>
      <c r="C167" s="3"/>
      <c r="D167" s="2"/>
      <c r="E167" s="3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4"/>
      <c r="R167" s="2"/>
      <c r="S167" s="2"/>
    </row>
    <row r="168" spans="1:19" ht="12.75">
      <c r="A168" s="2"/>
      <c r="B168" s="3"/>
      <c r="C168" s="3"/>
      <c r="D168" s="2"/>
      <c r="E168" s="3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4"/>
      <c r="R168" s="2"/>
      <c r="S168" s="2"/>
    </row>
    <row r="169" spans="1:19" ht="12.75">
      <c r="A169" s="2"/>
      <c r="B169" s="3"/>
      <c r="C169" s="3"/>
      <c r="D169" s="2"/>
      <c r="E169" s="3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4"/>
      <c r="R169" s="2"/>
      <c r="S169" s="2"/>
    </row>
    <row r="170" spans="1:19" ht="12.75">
      <c r="A170" s="2"/>
      <c r="B170" s="3"/>
      <c r="C170" s="3"/>
      <c r="D170" s="2"/>
      <c r="E170" s="3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4"/>
      <c r="R170" s="2"/>
      <c r="S170" s="2"/>
    </row>
    <row r="171" spans="1:19" ht="12.75">
      <c r="A171" s="2"/>
      <c r="B171" s="3"/>
      <c r="C171" s="3"/>
      <c r="D171" s="2"/>
      <c r="E171" s="3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4"/>
      <c r="R171" s="2"/>
      <c r="S171" s="2"/>
    </row>
    <row r="172" spans="1:19" ht="12.75">
      <c r="A172" s="2"/>
      <c r="B172" s="3"/>
      <c r="C172" s="3"/>
      <c r="D172" s="2"/>
      <c r="E172" s="3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4"/>
      <c r="R172" s="2"/>
      <c r="S172" s="2"/>
    </row>
    <row r="173" spans="1:19" ht="12.75">
      <c r="A173" s="2"/>
      <c r="B173" s="3"/>
      <c r="C173" s="3"/>
      <c r="D173" s="2"/>
      <c r="E173" s="3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4"/>
      <c r="R173" s="2"/>
      <c r="S173" s="2"/>
    </row>
    <row r="174" spans="1:19" ht="12.75">
      <c r="A174" s="2"/>
      <c r="B174" s="3"/>
      <c r="C174" s="3"/>
      <c r="D174" s="2"/>
      <c r="E174" s="3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4"/>
      <c r="R174" s="2"/>
      <c r="S174" s="2"/>
    </row>
    <row r="175" spans="1:19" ht="12.75">
      <c r="A175" s="2"/>
      <c r="B175" s="3"/>
      <c r="C175" s="3"/>
      <c r="D175" s="2"/>
      <c r="E175" s="3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4"/>
      <c r="R175" s="2"/>
      <c r="S175" s="2"/>
    </row>
    <row r="176" spans="1:19" ht="12.75">
      <c r="A176" s="2"/>
      <c r="B176" s="3"/>
      <c r="C176" s="3"/>
      <c r="D176" s="2"/>
      <c r="E176" s="3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4"/>
      <c r="R176" s="2"/>
      <c r="S176" s="2"/>
    </row>
    <row r="177" spans="1:19" ht="12.75">
      <c r="A177" s="2"/>
      <c r="B177" s="3"/>
      <c r="C177" s="3"/>
      <c r="D177" s="2"/>
      <c r="E177" s="3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4"/>
      <c r="R177" s="2"/>
      <c r="S177" s="2"/>
    </row>
    <row r="178" spans="1:19" ht="12.75">
      <c r="A178" s="2"/>
      <c r="B178" s="3"/>
      <c r="C178" s="3"/>
      <c r="D178" s="2"/>
      <c r="E178" s="3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4"/>
      <c r="R178" s="2"/>
      <c r="S178" s="2"/>
    </row>
    <row r="179" spans="1:19" ht="12.75">
      <c r="A179" s="2"/>
      <c r="B179" s="3"/>
      <c r="C179" s="3"/>
      <c r="D179" s="2"/>
      <c r="E179" s="3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4"/>
      <c r="R179" s="2"/>
      <c r="S179" s="2"/>
    </row>
    <row r="180" spans="1:19" ht="12.75">
      <c r="A180" s="2"/>
      <c r="B180" s="3"/>
      <c r="C180" s="3"/>
      <c r="D180" s="2"/>
      <c r="E180" s="3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4"/>
      <c r="R180" s="2"/>
      <c r="S180" s="2"/>
    </row>
    <row r="181" spans="1:19" ht="12.75">
      <c r="A181" s="2"/>
      <c r="B181" s="3"/>
      <c r="C181" s="3"/>
      <c r="D181" s="2"/>
      <c r="E181" s="3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4"/>
      <c r="R181" s="2"/>
      <c r="S181" s="2"/>
    </row>
    <row r="182" spans="1:19" ht="12.75">
      <c r="A182" s="2"/>
      <c r="B182" s="3"/>
      <c r="C182" s="3"/>
      <c r="D182" s="2"/>
      <c r="E182" s="3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4"/>
      <c r="R182" s="2"/>
      <c r="S182" s="2"/>
    </row>
    <row r="183" spans="1:19" ht="12.75">
      <c r="A183" s="2"/>
      <c r="B183" s="3"/>
      <c r="C183" s="3"/>
      <c r="D183" s="2"/>
      <c r="E183" s="3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4"/>
      <c r="R183" s="2"/>
      <c r="S183" s="2"/>
    </row>
    <row r="184" spans="1:19" ht="12.75">
      <c r="A184" s="2"/>
      <c r="B184" s="3"/>
      <c r="C184" s="3"/>
      <c r="D184" s="2"/>
      <c r="E184" s="3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4"/>
      <c r="R184" s="2"/>
      <c r="S184" s="2"/>
    </row>
    <row r="185" spans="1:19" ht="12.75">
      <c r="A185" s="2"/>
      <c r="B185" s="3"/>
      <c r="C185" s="3"/>
      <c r="D185" s="2"/>
      <c r="E185" s="3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4"/>
      <c r="R185" s="2"/>
      <c r="S185" s="2"/>
    </row>
    <row r="186" spans="1:19" ht="12.75">
      <c r="A186" s="2"/>
      <c r="B186" s="3"/>
      <c r="C186" s="3"/>
      <c r="D186" s="2"/>
      <c r="E186" s="3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4"/>
      <c r="R186" s="2"/>
      <c r="S186" s="2"/>
    </row>
    <row r="187" spans="1:19" ht="12.75">
      <c r="A187" s="2"/>
      <c r="B187" s="3"/>
      <c r="C187" s="3"/>
      <c r="D187" s="2"/>
      <c r="E187" s="3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4"/>
      <c r="R187" s="2"/>
      <c r="S187" s="2"/>
    </row>
    <row r="188" spans="1:19" ht="12.75">
      <c r="A188" s="2"/>
      <c r="B188" s="3"/>
      <c r="C188" s="3"/>
      <c r="D188" s="2"/>
      <c r="E188" s="3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4"/>
      <c r="R188" s="2"/>
      <c r="S188" s="2"/>
    </row>
    <row r="189" spans="1:19" ht="12.75">
      <c r="A189" s="2"/>
      <c r="B189" s="3"/>
      <c r="C189" s="3"/>
      <c r="D189" s="2"/>
      <c r="E189" s="3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4"/>
      <c r="R189" s="2"/>
      <c r="S189" s="2"/>
    </row>
    <row r="190" spans="1:19" ht="12.75">
      <c r="A190" s="2"/>
      <c r="B190" s="3"/>
      <c r="C190" s="3"/>
      <c r="D190" s="2"/>
      <c r="E190" s="3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4"/>
      <c r="R190" s="2"/>
      <c r="S190" s="2"/>
    </row>
    <row r="191" spans="1:19" ht="12.75">
      <c r="A191" s="2"/>
      <c r="B191" s="3"/>
      <c r="C191" s="3"/>
      <c r="D191" s="2"/>
      <c r="E191" s="3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4"/>
      <c r="R191" s="2"/>
      <c r="S191" s="2"/>
    </row>
    <row r="192" spans="1:19" ht="12.75">
      <c r="A192" s="2"/>
      <c r="B192" s="3"/>
      <c r="C192" s="3"/>
      <c r="D192" s="2"/>
      <c r="E192" s="3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4"/>
      <c r="R192" s="2"/>
      <c r="S192" s="2"/>
    </row>
    <row r="193" spans="1:19" ht="12.75">
      <c r="A193" s="2"/>
      <c r="B193" s="3"/>
      <c r="C193" s="3"/>
      <c r="D193" s="2"/>
      <c r="E193" s="3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4"/>
      <c r="R193" s="2"/>
      <c r="S193" s="2"/>
    </row>
    <row r="194" spans="1:19" ht="12.75">
      <c r="A194" s="2"/>
      <c r="B194" s="3"/>
      <c r="C194" s="3"/>
      <c r="D194" s="2"/>
      <c r="E194" s="3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4"/>
      <c r="R194" s="2"/>
      <c r="S194" s="2"/>
    </row>
    <row r="195" spans="1:19" ht="12.75">
      <c r="A195" s="2"/>
      <c r="B195" s="3"/>
      <c r="C195" s="3"/>
      <c r="D195" s="2"/>
      <c r="E195" s="3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4"/>
      <c r="R195" s="2"/>
      <c r="S195" s="2"/>
    </row>
    <row r="196" spans="1:19" ht="12.75">
      <c r="A196" s="2"/>
      <c r="B196" s="3"/>
      <c r="C196" s="3"/>
      <c r="D196" s="2"/>
      <c r="E196" s="3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4"/>
      <c r="R196" s="2"/>
      <c r="S196" s="2"/>
    </row>
    <row r="197" spans="1:19" ht="12.75">
      <c r="A197" s="2"/>
      <c r="B197" s="3"/>
      <c r="C197" s="3"/>
      <c r="D197" s="2"/>
      <c r="E197" s="3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4"/>
      <c r="R197" s="2"/>
      <c r="S197" s="2"/>
    </row>
    <row r="198" spans="1:19" ht="12.75">
      <c r="A198" s="2"/>
      <c r="B198" s="3"/>
      <c r="C198" s="3"/>
      <c r="D198" s="2"/>
      <c r="E198" s="3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4"/>
      <c r="R198" s="2"/>
      <c r="S198" s="2"/>
    </row>
    <row r="199" spans="1:19" ht="12.75">
      <c r="A199" s="2"/>
      <c r="B199" s="3"/>
      <c r="C199" s="3"/>
      <c r="D199" s="2"/>
      <c r="E199" s="3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4"/>
      <c r="R199" s="2"/>
      <c r="S199" s="2"/>
    </row>
    <row r="200" spans="1:19" ht="12.75">
      <c r="A200" s="2"/>
      <c r="B200" s="3"/>
      <c r="C200" s="3"/>
      <c r="D200" s="2"/>
      <c r="E200" s="3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4"/>
      <c r="R200" s="2"/>
      <c r="S200" s="2"/>
    </row>
    <row r="201" spans="1:19" ht="12.75">
      <c r="A201" s="2"/>
      <c r="B201" s="3"/>
      <c r="C201" s="3"/>
      <c r="D201" s="2"/>
      <c r="E201" s="3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4"/>
      <c r="R201" s="2"/>
      <c r="S201" s="2"/>
    </row>
    <row r="202" spans="1:19" ht="12.75">
      <c r="A202" s="2"/>
      <c r="B202" s="3"/>
      <c r="C202" s="3"/>
      <c r="D202" s="2"/>
      <c r="E202" s="3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4"/>
      <c r="R202" s="2"/>
      <c r="S202" s="2"/>
    </row>
    <row r="203" spans="1:19" ht="12.75">
      <c r="A203" s="2"/>
      <c r="B203" s="3"/>
      <c r="C203" s="3"/>
      <c r="D203" s="2"/>
      <c r="E203" s="3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4"/>
      <c r="R203" s="2"/>
      <c r="S203" s="2"/>
    </row>
    <row r="204" spans="1:19" ht="12.75">
      <c r="A204" s="2"/>
      <c r="B204" s="3"/>
      <c r="C204" s="3"/>
      <c r="D204" s="2"/>
      <c r="E204" s="3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4"/>
      <c r="R204" s="2"/>
      <c r="S204" s="2"/>
    </row>
    <row r="205" spans="1:19" ht="12.75">
      <c r="A205" s="2"/>
      <c r="B205" s="3"/>
      <c r="C205" s="3"/>
      <c r="D205" s="2"/>
      <c r="E205" s="3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4"/>
      <c r="R205" s="2"/>
      <c r="S205" s="2"/>
    </row>
    <row r="206" spans="1:19" ht="12.75">
      <c r="A206" s="2"/>
      <c r="B206" s="3"/>
      <c r="C206" s="3"/>
      <c r="D206" s="2"/>
      <c r="E206" s="3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4"/>
      <c r="R206" s="2"/>
      <c r="S206" s="2"/>
    </row>
    <row r="207" spans="1:19" ht="12.75">
      <c r="A207" s="2"/>
      <c r="B207" s="3"/>
      <c r="C207" s="3"/>
      <c r="D207" s="2"/>
      <c r="E207" s="3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4"/>
      <c r="R207" s="2"/>
      <c r="S207" s="2"/>
    </row>
    <row r="208" spans="1:19" ht="12.75">
      <c r="A208" s="2"/>
      <c r="B208" s="3"/>
      <c r="C208" s="3"/>
      <c r="D208" s="2"/>
      <c r="E208" s="3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4"/>
      <c r="R208" s="2"/>
      <c r="S208" s="2"/>
    </row>
    <row r="209" spans="1:19" ht="12.75">
      <c r="A209" s="2"/>
      <c r="B209" s="3"/>
      <c r="C209" s="3"/>
      <c r="D209" s="2"/>
      <c r="E209" s="3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4"/>
      <c r="R209" s="2"/>
      <c r="S209" s="2"/>
    </row>
    <row r="210" spans="1:19" ht="12.75">
      <c r="A210" s="2"/>
      <c r="B210" s="3"/>
      <c r="C210" s="3"/>
      <c r="D210" s="2"/>
      <c r="E210" s="3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4"/>
      <c r="R210" s="2"/>
      <c r="S210" s="2"/>
    </row>
    <row r="211" spans="1:19" ht="12.75">
      <c r="A211" s="2"/>
      <c r="B211" s="3"/>
      <c r="C211" s="3"/>
      <c r="D211" s="2"/>
      <c r="E211" s="3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4"/>
      <c r="R211" s="2"/>
      <c r="S211" s="2"/>
    </row>
    <row r="212" spans="1:19" ht="12.75">
      <c r="A212" s="2"/>
      <c r="B212" s="3"/>
      <c r="C212" s="3"/>
      <c r="D212" s="2"/>
      <c r="E212" s="3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4"/>
      <c r="R212" s="2"/>
      <c r="S212" s="2"/>
    </row>
    <row r="213" spans="1:19" ht="12.75">
      <c r="A213" s="2"/>
      <c r="B213" s="3"/>
      <c r="C213" s="3"/>
      <c r="D213" s="2"/>
      <c r="E213" s="3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4"/>
      <c r="R213" s="2"/>
      <c r="S213" s="2"/>
    </row>
    <row r="214" spans="1:19" ht="12.75">
      <c r="A214" s="2"/>
      <c r="B214" s="3"/>
      <c r="C214" s="3"/>
      <c r="D214" s="2"/>
      <c r="E214" s="3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4"/>
      <c r="R214" s="2"/>
      <c r="S214" s="2"/>
    </row>
    <row r="215" spans="1:19" ht="12.75">
      <c r="A215" s="2"/>
      <c r="B215" s="3"/>
      <c r="C215" s="3"/>
      <c r="D215" s="2"/>
      <c r="E215" s="3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4"/>
      <c r="R215" s="2"/>
      <c r="S215" s="2"/>
    </row>
    <row r="216" spans="1:19" ht="12.75">
      <c r="A216" s="2"/>
      <c r="B216" s="3"/>
      <c r="C216" s="3"/>
      <c r="D216" s="2"/>
      <c r="E216" s="3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4"/>
      <c r="R216" s="2"/>
      <c r="S216" s="2"/>
    </row>
    <row r="217" spans="1:19" ht="12.75">
      <c r="A217" s="2"/>
      <c r="B217" s="3"/>
      <c r="C217" s="3"/>
      <c r="D217" s="2"/>
      <c r="E217" s="3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4"/>
      <c r="R217" s="2"/>
      <c r="S217" s="2"/>
    </row>
    <row r="218" spans="1:19" ht="12.75">
      <c r="A218" s="2"/>
      <c r="B218" s="3"/>
      <c r="C218" s="3"/>
      <c r="D218" s="2"/>
      <c r="E218" s="3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4"/>
      <c r="R218" s="2"/>
      <c r="S218" s="2"/>
    </row>
    <row r="219" spans="1:19" ht="12.75">
      <c r="A219" s="2"/>
      <c r="B219" s="3"/>
      <c r="C219" s="3"/>
      <c r="D219" s="2"/>
      <c r="E219" s="3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4"/>
      <c r="R219" s="2"/>
      <c r="S219" s="2"/>
    </row>
    <row r="220" spans="1:19" ht="12.75">
      <c r="A220" s="2"/>
      <c r="B220" s="3"/>
      <c r="C220" s="3"/>
      <c r="D220" s="2"/>
      <c r="E220" s="3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4"/>
      <c r="R220" s="2"/>
      <c r="S220" s="2"/>
    </row>
    <row r="221" spans="1:19" ht="12.75">
      <c r="A221" s="2"/>
      <c r="B221" s="3"/>
      <c r="C221" s="3"/>
      <c r="D221" s="2"/>
      <c r="E221" s="3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4"/>
      <c r="R221" s="2"/>
      <c r="S221" s="2"/>
    </row>
    <row r="222" spans="1:19" ht="12.75">
      <c r="A222" s="2"/>
      <c r="B222" s="3"/>
      <c r="C222" s="3"/>
      <c r="D222" s="2"/>
      <c r="E222" s="3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4"/>
      <c r="R222" s="2"/>
      <c r="S222" s="2"/>
    </row>
    <row r="223" spans="1:19" ht="12.75">
      <c r="A223" s="2"/>
      <c r="B223" s="3"/>
      <c r="C223" s="3"/>
      <c r="D223" s="2"/>
      <c r="E223" s="3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4"/>
      <c r="R223" s="2"/>
      <c r="S223" s="2"/>
    </row>
    <row r="224" spans="1:19" ht="12.75">
      <c r="A224" s="2"/>
      <c r="B224" s="3"/>
      <c r="C224" s="3"/>
      <c r="D224" s="2"/>
      <c r="E224" s="3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4"/>
      <c r="R224" s="2"/>
      <c r="S224" s="2"/>
    </row>
    <row r="225" spans="1:19" ht="12.75">
      <c r="A225" s="2"/>
      <c r="B225" s="3"/>
      <c r="C225" s="3"/>
      <c r="D225" s="2"/>
      <c r="E225" s="3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4"/>
      <c r="R225" s="2"/>
      <c r="S225" s="2"/>
    </row>
    <row r="226" spans="1:19" ht="12.75">
      <c r="A226" s="2"/>
      <c r="B226" s="3"/>
      <c r="C226" s="3"/>
      <c r="D226" s="2"/>
      <c r="E226" s="3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4"/>
      <c r="R226" s="2"/>
      <c r="S226" s="2"/>
    </row>
    <row r="227" spans="1:19" ht="12.75">
      <c r="A227" s="2"/>
      <c r="B227" s="3"/>
      <c r="C227" s="3"/>
      <c r="D227" s="2"/>
      <c r="E227" s="3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4"/>
      <c r="R227" s="2"/>
      <c r="S227" s="2"/>
    </row>
    <row r="228" spans="1:19" ht="12.75">
      <c r="A228" s="2"/>
      <c r="B228" s="3"/>
      <c r="C228" s="3"/>
      <c r="D228" s="2"/>
      <c r="E228" s="3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4"/>
      <c r="R228" s="2"/>
      <c r="S228" s="2"/>
    </row>
    <row r="229" spans="1:19" ht="12.75">
      <c r="A229" s="2"/>
      <c r="B229" s="3"/>
      <c r="C229" s="3"/>
      <c r="D229" s="2"/>
      <c r="E229" s="3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4"/>
      <c r="R229" s="2"/>
      <c r="S229" s="2"/>
    </row>
    <row r="230" spans="1:19" ht="12.75">
      <c r="A230" s="2"/>
      <c r="B230" s="3"/>
      <c r="C230" s="3"/>
      <c r="D230" s="2"/>
      <c r="E230" s="3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4"/>
      <c r="R230" s="2"/>
      <c r="S230" s="2"/>
    </row>
    <row r="231" spans="1:19" ht="12.75">
      <c r="A231" s="2"/>
      <c r="B231" s="3"/>
      <c r="C231" s="3"/>
      <c r="D231" s="2"/>
      <c r="E231" s="3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4"/>
      <c r="R231" s="2"/>
      <c r="S231" s="2"/>
    </row>
    <row r="232" spans="1:19" ht="12.75">
      <c r="A232" s="2"/>
      <c r="B232" s="3"/>
      <c r="C232" s="3"/>
      <c r="D232" s="2"/>
      <c r="E232" s="3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4"/>
      <c r="R232" s="2"/>
      <c r="S232" s="2"/>
    </row>
    <row r="233" spans="1:19" ht="12.75">
      <c r="A233" s="2"/>
      <c r="B233" s="3"/>
      <c r="C233" s="3"/>
      <c r="D233" s="2"/>
      <c r="E233" s="3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4"/>
      <c r="R233" s="2"/>
      <c r="S233" s="2"/>
    </row>
    <row r="234" spans="1:19" ht="12.75">
      <c r="A234" s="2"/>
      <c r="B234" s="3"/>
      <c r="C234" s="3"/>
      <c r="D234" s="2"/>
      <c r="E234" s="3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4"/>
      <c r="R234" s="2"/>
      <c r="S234" s="2"/>
    </row>
    <row r="235" spans="1:19" ht="12.75">
      <c r="A235" s="2"/>
      <c r="B235" s="3"/>
      <c r="C235" s="3"/>
      <c r="D235" s="2"/>
      <c r="E235" s="3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4"/>
      <c r="R235" s="2"/>
      <c r="S235" s="2"/>
    </row>
    <row r="236" spans="1:19" ht="12.75">
      <c r="A236" s="2"/>
      <c r="B236" s="3"/>
      <c r="C236" s="3"/>
      <c r="D236" s="2"/>
      <c r="E236" s="3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4"/>
      <c r="R236" s="2"/>
      <c r="S236" s="2"/>
    </row>
    <row r="237" spans="1:19" ht="12.75">
      <c r="A237" s="2"/>
      <c r="B237" s="3"/>
      <c r="C237" s="3"/>
      <c r="D237" s="2"/>
      <c r="E237" s="3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4"/>
      <c r="R237" s="2"/>
      <c r="S237" s="2"/>
    </row>
    <row r="238" spans="1:19" ht="12.75">
      <c r="A238" s="2"/>
      <c r="B238" s="3"/>
      <c r="C238" s="3"/>
      <c r="D238" s="2"/>
      <c r="E238" s="3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4"/>
      <c r="R238" s="2"/>
      <c r="S238" s="2"/>
    </row>
    <row r="239" spans="1:19" ht="12.75">
      <c r="A239" s="2"/>
      <c r="B239" s="3"/>
      <c r="C239" s="3"/>
      <c r="D239" s="2"/>
      <c r="E239" s="3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4"/>
      <c r="R239" s="2"/>
      <c r="S239" s="2"/>
    </row>
    <row r="240" spans="1:19" ht="12.75">
      <c r="A240" s="2"/>
      <c r="B240" s="3"/>
      <c r="C240" s="3"/>
      <c r="D240" s="2"/>
      <c r="E240" s="3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4"/>
      <c r="R240" s="2"/>
      <c r="S240" s="2"/>
    </row>
    <row r="241" spans="1:19" ht="12.75">
      <c r="A241" s="2"/>
      <c r="B241" s="3"/>
      <c r="C241" s="3"/>
      <c r="D241" s="2"/>
      <c r="E241" s="3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4"/>
      <c r="R241" s="2"/>
      <c r="S241" s="2"/>
    </row>
    <row r="242" spans="1:19" ht="12.75">
      <c r="A242" s="2"/>
      <c r="B242" s="3"/>
      <c r="C242" s="3"/>
      <c r="D242" s="2"/>
      <c r="E242" s="3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4"/>
      <c r="R242" s="2"/>
      <c r="S242" s="2"/>
    </row>
    <row r="243" spans="1:19" ht="12.75">
      <c r="A243" s="2"/>
      <c r="B243" s="3"/>
      <c r="C243" s="3"/>
      <c r="D243" s="2"/>
      <c r="E243" s="3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4"/>
      <c r="R243" s="2"/>
      <c r="S243" s="2"/>
    </row>
    <row r="244" spans="1:19" ht="12.75">
      <c r="A244" s="2"/>
      <c r="B244" s="3"/>
      <c r="C244" s="3"/>
      <c r="D244" s="2"/>
      <c r="E244" s="3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4"/>
      <c r="R244" s="2"/>
      <c r="S244" s="2"/>
    </row>
    <row r="245" spans="1:19" ht="12.75">
      <c r="A245" s="2"/>
      <c r="B245" s="3"/>
      <c r="C245" s="3"/>
      <c r="D245" s="2"/>
      <c r="E245" s="3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4"/>
      <c r="R245" s="2"/>
      <c r="S245" s="2"/>
    </row>
    <row r="246" spans="1:19" ht="12.75">
      <c r="A246" s="2"/>
      <c r="B246" s="3"/>
      <c r="C246" s="3"/>
      <c r="D246" s="2"/>
      <c r="E246" s="3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4"/>
      <c r="R246" s="2"/>
      <c r="S246" s="2"/>
    </row>
    <row r="247" spans="1:19" ht="12.75">
      <c r="A247" s="2"/>
      <c r="B247" s="3"/>
      <c r="C247" s="3"/>
      <c r="D247" s="2"/>
      <c r="E247" s="3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4"/>
      <c r="R247" s="2"/>
      <c r="S247" s="2"/>
    </row>
    <row r="248" spans="1:19" ht="12.75">
      <c r="A248" s="2"/>
      <c r="B248" s="3"/>
      <c r="C248" s="3"/>
      <c r="D248" s="2"/>
      <c r="E248" s="3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4"/>
      <c r="R248" s="2"/>
      <c r="S248" s="2"/>
    </row>
    <row r="249" spans="1:19" ht="12.75">
      <c r="A249" s="2"/>
      <c r="B249" s="3"/>
      <c r="C249" s="3"/>
      <c r="D249" s="2"/>
      <c r="E249" s="3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4"/>
      <c r="R249" s="2"/>
      <c r="S249" s="2"/>
    </row>
    <row r="250" spans="1:19" ht="12.75">
      <c r="A250" s="2"/>
      <c r="B250" s="3"/>
      <c r="C250" s="3"/>
      <c r="D250" s="2"/>
      <c r="E250" s="3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4"/>
      <c r="R250" s="2"/>
      <c r="S250" s="2"/>
    </row>
    <row r="251" spans="1:19" ht="12.75">
      <c r="A251" s="2"/>
      <c r="B251" s="3"/>
      <c r="C251" s="3"/>
      <c r="D251" s="2"/>
      <c r="E251" s="3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4"/>
      <c r="R251" s="2"/>
      <c r="S251" s="2"/>
    </row>
    <row r="252" spans="1:19" ht="12.75">
      <c r="A252" s="2"/>
      <c r="B252" s="3"/>
      <c r="C252" s="3"/>
      <c r="D252" s="2"/>
      <c r="E252" s="3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4"/>
      <c r="R252" s="2"/>
      <c r="S252" s="2"/>
    </row>
    <row r="253" spans="1:19" ht="12.75">
      <c r="A253" s="2"/>
      <c r="B253" s="3"/>
      <c r="C253" s="3"/>
      <c r="D253" s="2"/>
      <c r="E253" s="3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4"/>
      <c r="R253" s="2"/>
      <c r="S253" s="2"/>
    </row>
    <row r="254" spans="1:19" ht="12.75">
      <c r="A254" s="2"/>
      <c r="B254" s="3"/>
      <c r="C254" s="3"/>
      <c r="D254" s="2"/>
      <c r="E254" s="3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4"/>
      <c r="R254" s="2"/>
      <c r="S254" s="2"/>
    </row>
    <row r="255" spans="1:19" ht="12.75">
      <c r="A255" s="2"/>
      <c r="B255" s="3"/>
      <c r="C255" s="3"/>
      <c r="D255" s="2"/>
      <c r="E255" s="3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4"/>
      <c r="R255" s="2"/>
      <c r="S255" s="2"/>
    </row>
    <row r="256" spans="1:19" ht="12.75">
      <c r="A256" s="2"/>
      <c r="B256" s="3"/>
      <c r="C256" s="3"/>
      <c r="D256" s="2"/>
      <c r="E256" s="3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4"/>
      <c r="R256" s="2"/>
      <c r="S256" s="2"/>
    </row>
    <row r="257" spans="1:19" ht="12.75">
      <c r="A257" s="2"/>
      <c r="B257" s="3"/>
      <c r="C257" s="3"/>
      <c r="D257" s="2"/>
      <c r="E257" s="3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4"/>
      <c r="R257" s="2"/>
      <c r="S257" s="2"/>
    </row>
    <row r="258" spans="1:19" ht="12.75">
      <c r="A258" s="2"/>
      <c r="B258" s="3"/>
      <c r="C258" s="3"/>
      <c r="D258" s="2"/>
      <c r="E258" s="3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4"/>
      <c r="R258" s="2"/>
      <c r="S258" s="2"/>
    </row>
    <row r="259" spans="1:19" ht="12.75">
      <c r="A259" s="2"/>
      <c r="B259" s="3"/>
      <c r="C259" s="3"/>
      <c r="D259" s="2"/>
      <c r="E259" s="3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4"/>
      <c r="R259" s="2"/>
      <c r="S259" s="2"/>
    </row>
    <row r="260" spans="1:19" ht="12.75">
      <c r="A260" s="2"/>
      <c r="B260" s="3"/>
      <c r="C260" s="3"/>
      <c r="D260" s="2"/>
      <c r="E260" s="3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4"/>
      <c r="R260" s="2"/>
      <c r="S260" s="2"/>
    </row>
    <row r="261" spans="1:19" ht="12.75">
      <c r="A261" s="2"/>
      <c r="B261" s="3"/>
      <c r="C261" s="3"/>
      <c r="D261" s="2"/>
      <c r="E261" s="3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4"/>
      <c r="R261" s="2"/>
      <c r="S261" s="2"/>
    </row>
    <row r="262" spans="1:19" ht="12.75">
      <c r="A262" s="2"/>
      <c r="B262" s="3"/>
      <c r="C262" s="3"/>
      <c r="D262" s="2"/>
      <c r="E262" s="3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4"/>
      <c r="R262" s="2"/>
      <c r="S262" s="2"/>
    </row>
    <row r="263" spans="1:19" ht="12.75">
      <c r="A263" s="2"/>
      <c r="B263" s="3"/>
      <c r="C263" s="3"/>
      <c r="D263" s="2"/>
      <c r="E263" s="3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4"/>
      <c r="R263" s="2"/>
      <c r="S263" s="2"/>
    </row>
    <row r="264" spans="1:19" ht="12.75">
      <c r="A264" s="2"/>
      <c r="B264" s="3"/>
      <c r="C264" s="3"/>
      <c r="D264" s="2"/>
      <c r="E264" s="3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4"/>
      <c r="R264" s="2"/>
      <c r="S264" s="2"/>
    </row>
    <row r="265" spans="1:19" ht="12.75">
      <c r="A265" s="2"/>
      <c r="B265" s="3"/>
      <c r="C265" s="3"/>
      <c r="D265" s="2"/>
      <c r="E265" s="3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4"/>
      <c r="R265" s="2"/>
      <c r="S265" s="2"/>
    </row>
    <row r="266" spans="1:19" ht="12.75">
      <c r="A266" s="2"/>
      <c r="B266" s="3"/>
      <c r="C266" s="3"/>
      <c r="D266" s="2"/>
      <c r="E266" s="3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4"/>
      <c r="R266" s="2"/>
      <c r="S266" s="2"/>
    </row>
    <row r="267" spans="1:19" ht="12.75">
      <c r="A267" s="2"/>
      <c r="B267" s="3"/>
      <c r="C267" s="3"/>
      <c r="D267" s="2"/>
      <c r="E267" s="3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4"/>
      <c r="R267" s="2"/>
      <c r="S267" s="2"/>
    </row>
    <row r="268" spans="1:19" ht="12.75">
      <c r="A268" s="2"/>
      <c r="B268" s="3"/>
      <c r="C268" s="3"/>
      <c r="D268" s="2"/>
      <c r="E268" s="3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4"/>
      <c r="R268" s="2"/>
      <c r="S268" s="2"/>
    </row>
    <row r="269" spans="1:19" ht="12.75">
      <c r="A269" s="2"/>
      <c r="B269" s="3"/>
      <c r="C269" s="3"/>
      <c r="D269" s="2"/>
      <c r="E269" s="3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4"/>
      <c r="R269" s="2"/>
      <c r="S269" s="2"/>
    </row>
    <row r="270" spans="1:19" ht="12.75">
      <c r="A270" s="2"/>
      <c r="B270" s="3"/>
      <c r="C270" s="3"/>
      <c r="D270" s="2"/>
      <c r="E270" s="3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4"/>
      <c r="R270" s="2"/>
      <c r="S270" s="2"/>
    </row>
    <row r="271" spans="1:19" ht="12.75">
      <c r="A271" s="2"/>
      <c r="B271" s="3"/>
      <c r="C271" s="3"/>
      <c r="D271" s="2"/>
      <c r="E271" s="3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4"/>
      <c r="R271" s="2"/>
      <c r="S271" s="2"/>
    </row>
    <row r="272" spans="1:19" ht="12.75">
      <c r="A272" s="2"/>
      <c r="B272" s="3"/>
      <c r="C272" s="3"/>
      <c r="D272" s="2"/>
      <c r="E272" s="3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4"/>
      <c r="R272" s="2"/>
      <c r="S272" s="2"/>
    </row>
    <row r="273" spans="1:19" ht="12.75">
      <c r="A273" s="2"/>
      <c r="B273" s="3"/>
      <c r="C273" s="3"/>
      <c r="D273" s="2"/>
      <c r="E273" s="3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4"/>
      <c r="R273" s="2"/>
      <c r="S273" s="2"/>
    </row>
    <row r="274" spans="1:19" ht="12.75">
      <c r="A274" s="2"/>
      <c r="B274" s="3"/>
      <c r="C274" s="3"/>
      <c r="D274" s="2"/>
      <c r="E274" s="3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4"/>
      <c r="R274" s="2"/>
      <c r="S274" s="2"/>
    </row>
    <row r="275" spans="1:19" ht="12.75">
      <c r="A275" s="2"/>
      <c r="B275" s="3"/>
      <c r="C275" s="3"/>
      <c r="D275" s="2"/>
      <c r="E275" s="3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4"/>
      <c r="R275" s="2"/>
      <c r="S275" s="2"/>
    </row>
    <row r="276" spans="1:19" ht="12.75">
      <c r="A276" s="2"/>
      <c r="B276" s="3"/>
      <c r="C276" s="3"/>
      <c r="D276" s="2"/>
      <c r="E276" s="3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4"/>
      <c r="R276" s="2"/>
      <c r="S276" s="2"/>
    </row>
    <row r="277" spans="1:19" ht="12.75">
      <c r="A277" s="2"/>
      <c r="B277" s="3"/>
      <c r="C277" s="3"/>
      <c r="D277" s="2"/>
      <c r="E277" s="3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4"/>
      <c r="R277" s="2"/>
      <c r="S277" s="2"/>
    </row>
    <row r="278" spans="1:19" ht="12.75">
      <c r="A278" s="2"/>
      <c r="B278" s="3"/>
      <c r="C278" s="3"/>
      <c r="D278" s="2"/>
      <c r="E278" s="3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4"/>
      <c r="R278" s="2"/>
      <c r="S278" s="2"/>
    </row>
    <row r="279" spans="1:19" ht="12.75">
      <c r="A279" s="2"/>
      <c r="B279" s="3"/>
      <c r="C279" s="3"/>
      <c r="D279" s="2"/>
      <c r="E279" s="3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4"/>
      <c r="R279" s="2"/>
      <c r="S279" s="2"/>
    </row>
    <row r="280" spans="1:19" ht="12.75">
      <c r="A280" s="2"/>
      <c r="B280" s="3"/>
      <c r="C280" s="3"/>
      <c r="D280" s="2"/>
      <c r="E280" s="3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4"/>
      <c r="R280" s="2"/>
      <c r="S280" s="2"/>
    </row>
    <row r="281" spans="1:19" ht="12.75">
      <c r="A281" s="2"/>
      <c r="B281" s="3"/>
      <c r="C281" s="3"/>
      <c r="D281" s="2"/>
      <c r="E281" s="3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4"/>
      <c r="R281" s="2"/>
      <c r="S281" s="2"/>
    </row>
    <row r="282" spans="1:19" ht="12.75">
      <c r="A282" s="2"/>
      <c r="B282" s="3"/>
      <c r="C282" s="3"/>
      <c r="D282" s="2"/>
      <c r="E282" s="3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4"/>
      <c r="R282" s="2"/>
      <c r="S282" s="2"/>
    </row>
    <row r="283" spans="1:19" ht="12.75">
      <c r="A283" s="2"/>
      <c r="B283" s="3"/>
      <c r="C283" s="3"/>
      <c r="D283" s="2"/>
      <c r="E283" s="3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4"/>
      <c r="R283" s="2"/>
      <c r="S283" s="2"/>
    </row>
    <row r="284" spans="1:19" ht="12.75">
      <c r="A284" s="2"/>
      <c r="B284" s="3"/>
      <c r="C284" s="3"/>
      <c r="D284" s="2"/>
      <c r="E284" s="3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4"/>
      <c r="R284" s="2"/>
      <c r="S284" s="2"/>
    </row>
    <row r="285" spans="1:19" ht="12.75">
      <c r="A285" s="2"/>
      <c r="B285" s="3"/>
      <c r="C285" s="3"/>
      <c r="D285" s="2"/>
      <c r="E285" s="3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4"/>
      <c r="R285" s="2"/>
      <c r="S285" s="2"/>
    </row>
    <row r="286" spans="1:19" ht="12.75">
      <c r="A286" s="2"/>
      <c r="B286" s="3"/>
      <c r="C286" s="3"/>
      <c r="D286" s="2"/>
      <c r="E286" s="3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4"/>
      <c r="R286" s="2"/>
      <c r="S286" s="2"/>
    </row>
    <row r="287" spans="1:19" ht="12.75">
      <c r="A287" s="2"/>
      <c r="B287" s="3"/>
      <c r="C287" s="3"/>
      <c r="D287" s="2"/>
      <c r="E287" s="3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4"/>
      <c r="R287" s="2"/>
      <c r="S287" s="2"/>
    </row>
    <row r="288" spans="1:19" ht="12.75">
      <c r="A288" s="2"/>
      <c r="B288" s="3"/>
      <c r="C288" s="3"/>
      <c r="D288" s="2"/>
      <c r="E288" s="3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4"/>
      <c r="R288" s="2"/>
      <c r="S288" s="2"/>
    </row>
    <row r="289" spans="1:19" ht="12.75">
      <c r="A289" s="2"/>
      <c r="B289" s="3"/>
      <c r="C289" s="3"/>
      <c r="D289" s="2"/>
      <c r="E289" s="3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4"/>
      <c r="R289" s="2"/>
      <c r="S289" s="2"/>
    </row>
    <row r="290" spans="1:19" ht="12.75">
      <c r="A290" s="2"/>
      <c r="B290" s="3"/>
      <c r="C290" s="3"/>
      <c r="D290" s="2"/>
      <c r="E290" s="3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4"/>
      <c r="R290" s="2"/>
      <c r="S290" s="2"/>
    </row>
    <row r="291" spans="1:19" ht="12.75">
      <c r="A291" s="2"/>
      <c r="B291" s="3"/>
      <c r="C291" s="3"/>
      <c r="D291" s="2"/>
      <c r="E291" s="3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4"/>
      <c r="R291" s="2"/>
      <c r="S291" s="2"/>
    </row>
    <row r="292" spans="1:19" ht="12.75">
      <c r="A292" s="2"/>
      <c r="B292" s="3"/>
      <c r="C292" s="3"/>
      <c r="D292" s="2"/>
      <c r="E292" s="3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4"/>
      <c r="R292" s="2"/>
      <c r="S292" s="2"/>
    </row>
    <row r="293" spans="1:19" ht="12.75">
      <c r="A293" s="2"/>
      <c r="B293" s="3"/>
      <c r="C293" s="3"/>
      <c r="D293" s="2"/>
      <c r="E293" s="3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4"/>
      <c r="R293" s="2"/>
      <c r="S293" s="2"/>
    </row>
    <row r="294" spans="1:19" ht="12.75">
      <c r="A294" s="2"/>
      <c r="B294" s="3"/>
      <c r="C294" s="3"/>
      <c r="D294" s="2"/>
      <c r="E294" s="3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4"/>
      <c r="R294" s="2"/>
      <c r="S294" s="2"/>
    </row>
    <row r="295" spans="1:19" ht="12.75">
      <c r="A295" s="2"/>
      <c r="B295" s="3"/>
      <c r="C295" s="3"/>
      <c r="D295" s="2"/>
      <c r="E295" s="3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4"/>
      <c r="R295" s="2"/>
      <c r="S295" s="2"/>
    </row>
    <row r="296" spans="1:19" ht="12.75">
      <c r="A296" s="2"/>
      <c r="B296" s="3"/>
      <c r="C296" s="3"/>
      <c r="D296" s="2"/>
      <c r="E296" s="3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4"/>
      <c r="R296" s="2"/>
      <c r="S296" s="2"/>
    </row>
    <row r="297" spans="1:19" ht="12.75">
      <c r="A297" s="2"/>
      <c r="B297" s="3"/>
      <c r="C297" s="3"/>
      <c r="D297" s="2"/>
      <c r="E297" s="3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4"/>
      <c r="R297" s="2"/>
      <c r="S297" s="2"/>
    </row>
    <row r="298" spans="1:19" ht="12.75">
      <c r="A298" s="2"/>
      <c r="B298" s="3"/>
      <c r="C298" s="3"/>
      <c r="D298" s="2"/>
      <c r="E298" s="3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4"/>
      <c r="R298" s="2"/>
      <c r="S298" s="2"/>
    </row>
    <row r="299" spans="1:19" ht="12.75">
      <c r="A299" s="2"/>
      <c r="B299" s="3"/>
      <c r="C299" s="3"/>
      <c r="D299" s="2"/>
      <c r="E299" s="3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4"/>
      <c r="R299" s="2"/>
      <c r="S299" s="2"/>
    </row>
    <row r="300" spans="1:19" ht="12.75">
      <c r="A300" s="2"/>
      <c r="B300" s="3"/>
      <c r="C300" s="3"/>
      <c r="D300" s="2"/>
      <c r="E300" s="3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4"/>
      <c r="R300" s="2"/>
      <c r="S300" s="2"/>
    </row>
    <row r="301" spans="1:19" ht="12.75">
      <c r="A301" s="2"/>
      <c r="B301" s="3"/>
      <c r="C301" s="3"/>
      <c r="D301" s="2"/>
      <c r="E301" s="3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4"/>
      <c r="R301" s="2"/>
      <c r="S301" s="2"/>
    </row>
    <row r="302" spans="1:19" ht="12.75">
      <c r="A302" s="2"/>
      <c r="B302" s="3"/>
      <c r="C302" s="3"/>
      <c r="D302" s="2"/>
      <c r="E302" s="3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4"/>
      <c r="R302" s="2"/>
      <c r="S302" s="2"/>
    </row>
    <row r="303" spans="1:19" ht="12.75">
      <c r="A303" s="2"/>
      <c r="B303" s="3"/>
      <c r="C303" s="3"/>
      <c r="D303" s="2"/>
      <c r="E303" s="3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4"/>
      <c r="R303" s="2"/>
      <c r="S303" s="2"/>
    </row>
    <row r="304" spans="1:19" ht="12.75">
      <c r="A304" s="2"/>
      <c r="B304" s="3"/>
      <c r="C304" s="3"/>
      <c r="D304" s="2"/>
      <c r="E304" s="3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4"/>
      <c r="R304" s="2"/>
      <c r="S304" s="2"/>
    </row>
    <row r="305" spans="1:19" ht="12.75">
      <c r="A305" s="2"/>
      <c r="B305" s="3"/>
      <c r="C305" s="3"/>
      <c r="D305" s="2"/>
      <c r="E305" s="3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4"/>
      <c r="R305" s="2"/>
      <c r="S305" s="2"/>
    </row>
    <row r="306" spans="1:19" ht="12.75">
      <c r="A306" s="2"/>
      <c r="B306" s="3"/>
      <c r="C306" s="3"/>
      <c r="D306" s="2"/>
      <c r="E306" s="3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4"/>
      <c r="R306" s="2"/>
      <c r="S306" s="2"/>
    </row>
    <row r="307" spans="1:19" ht="12.75">
      <c r="A307" s="2"/>
      <c r="B307" s="3"/>
      <c r="C307" s="3"/>
      <c r="D307" s="2"/>
      <c r="E307" s="3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4"/>
      <c r="R307" s="2"/>
      <c r="S307" s="2"/>
    </row>
    <row r="308" spans="1:19" ht="12.75">
      <c r="A308" s="2"/>
      <c r="B308" s="3"/>
      <c r="C308" s="3"/>
      <c r="D308" s="2"/>
      <c r="E308" s="3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4"/>
      <c r="R308" s="2"/>
      <c r="S308" s="2"/>
    </row>
    <row r="309" spans="1:19" ht="12.75">
      <c r="A309" s="2"/>
      <c r="B309" s="3"/>
      <c r="C309" s="3"/>
      <c r="D309" s="2"/>
      <c r="E309" s="3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4"/>
      <c r="R309" s="2"/>
      <c r="S309" s="2"/>
    </row>
    <row r="310" spans="1:19" ht="12.75">
      <c r="A310" s="2"/>
      <c r="B310" s="3"/>
      <c r="C310" s="3"/>
      <c r="D310" s="2"/>
      <c r="E310" s="3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4"/>
      <c r="R310" s="2"/>
      <c r="S310" s="2"/>
    </row>
    <row r="311" spans="1:19" ht="12.75">
      <c r="A311" s="2"/>
      <c r="B311" s="3"/>
      <c r="C311" s="3"/>
      <c r="D311" s="2"/>
      <c r="E311" s="3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4"/>
      <c r="R311" s="2"/>
      <c r="S311" s="2"/>
    </row>
    <row r="312" spans="1:19" ht="12.75">
      <c r="A312" s="2"/>
      <c r="B312" s="3"/>
      <c r="C312" s="3"/>
      <c r="D312" s="2"/>
      <c r="E312" s="3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4"/>
      <c r="R312" s="2"/>
      <c r="S312" s="2"/>
    </row>
    <row r="313" spans="1:19" ht="12.75">
      <c r="A313" s="2"/>
      <c r="B313" s="3"/>
      <c r="C313" s="3"/>
      <c r="D313" s="2"/>
      <c r="E313" s="3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4"/>
      <c r="R313" s="2"/>
      <c r="S313" s="2"/>
    </row>
    <row r="314" spans="1:19" ht="12.75">
      <c r="A314" s="2"/>
      <c r="B314" s="3"/>
      <c r="C314" s="3"/>
      <c r="D314" s="2"/>
      <c r="E314" s="3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4"/>
      <c r="R314" s="2"/>
      <c r="S314" s="2"/>
    </row>
    <row r="315" spans="1:19" ht="12.75">
      <c r="A315" s="2"/>
      <c r="B315" s="3"/>
      <c r="C315" s="3"/>
      <c r="D315" s="2"/>
      <c r="E315" s="3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4"/>
      <c r="R315" s="2"/>
      <c r="S315" s="2"/>
    </row>
    <row r="316" spans="1:19" ht="12.75">
      <c r="A316" s="2"/>
      <c r="B316" s="3"/>
      <c r="C316" s="3"/>
      <c r="D316" s="2"/>
      <c r="E316" s="3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4"/>
      <c r="R316" s="2"/>
      <c r="S316" s="2"/>
    </row>
    <row r="317" spans="1:19" ht="12.75">
      <c r="A317" s="2"/>
      <c r="B317" s="3"/>
      <c r="C317" s="3"/>
      <c r="D317" s="2"/>
      <c r="E317" s="3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4"/>
      <c r="R317" s="2"/>
      <c r="S317" s="2"/>
    </row>
    <row r="318" spans="1:19" ht="12.75">
      <c r="A318" s="2"/>
      <c r="B318" s="3"/>
      <c r="C318" s="3"/>
      <c r="D318" s="2"/>
      <c r="E318" s="3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4"/>
      <c r="R318" s="2"/>
      <c r="S318" s="2"/>
    </row>
    <row r="319" spans="1:19" ht="12.75">
      <c r="A319" s="2"/>
      <c r="B319" s="3"/>
      <c r="C319" s="3"/>
      <c r="D319" s="2"/>
      <c r="E319" s="3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4"/>
      <c r="R319" s="2"/>
      <c r="S319" s="2"/>
    </row>
    <row r="320" spans="1:19" ht="12.75">
      <c r="A320" s="2"/>
      <c r="B320" s="3"/>
      <c r="C320" s="3"/>
      <c r="D320" s="2"/>
      <c r="E320" s="3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4"/>
      <c r="R320" s="2"/>
      <c r="S320" s="2"/>
    </row>
    <row r="321" spans="1:19" ht="12.75">
      <c r="A321" s="2"/>
      <c r="B321" s="3"/>
      <c r="C321" s="3"/>
      <c r="D321" s="2"/>
      <c r="E321" s="3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4"/>
      <c r="R321" s="2"/>
      <c r="S321" s="2"/>
    </row>
    <row r="322" spans="1:19" ht="12.75">
      <c r="A322" s="2"/>
      <c r="B322" s="3"/>
      <c r="C322" s="3"/>
      <c r="D322" s="2"/>
      <c r="E322" s="3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4"/>
      <c r="R322" s="2"/>
      <c r="S322" s="2"/>
    </row>
  </sheetData>
  <sheetProtection/>
  <mergeCells count="1">
    <mergeCell ref="Q28:S28"/>
  </mergeCells>
  <printOptions/>
  <pageMargins left="0.75" right="0.75" top="0.37" bottom="0.6" header="0.21" footer="0.16"/>
  <pageSetup horizontalDpi="600" verticalDpi="600" orientation="landscape" paperSize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Krakowski</dc:creator>
  <cp:keywords/>
  <dc:description/>
  <cp:lastModifiedBy>Tyler</cp:lastModifiedBy>
  <cp:lastPrinted>2003-08-11T16:44:30Z</cp:lastPrinted>
  <dcterms:created xsi:type="dcterms:W3CDTF">2003-07-23T13:24:54Z</dcterms:created>
  <dcterms:modified xsi:type="dcterms:W3CDTF">2019-04-01T18:57:33Z</dcterms:modified>
  <cp:category/>
  <cp:version/>
  <cp:contentType/>
  <cp:contentStatus/>
</cp:coreProperties>
</file>