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1"/>
  </bookViews>
  <sheets>
    <sheet name="All Battles" sheetId="1" r:id="rId1"/>
    <sheet name="Battle Scores" sheetId="2" r:id="rId2"/>
    <sheet name="Captains" sheetId="3" r:id="rId3"/>
    <sheet name="CPT Holes" sheetId="4" r:id="rId4"/>
    <sheet name="Sinks" sheetId="5" r:id="rId5"/>
    <sheet name="hit %" sheetId="6" r:id="rId6"/>
    <sheet name="hit % (2)" sheetId="7" r:id="rId7"/>
    <sheet name="ships" sheetId="8" r:id="rId8"/>
    <sheet name="Best of Class" sheetId="9" r:id="rId9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<sst xmlns="http://schemas.openxmlformats.org/spreadsheetml/2006/main" count="12369" uniqueCount="449">
  <si>
    <t>Battle:</t>
  </si>
  <si>
    <t>1st Annual Much Discussed</t>
  </si>
  <si>
    <t>Team Records</t>
  </si>
  <si>
    <t>Team</t>
  </si>
  <si>
    <t>Ship</t>
  </si>
  <si>
    <t>Unit</t>
  </si>
  <si>
    <t>Depots</t>
  </si>
  <si>
    <t>Battalions</t>
  </si>
  <si>
    <t>StrategicVictory?</t>
  </si>
  <si>
    <t>Campaign Pts -</t>
  </si>
  <si>
    <t>Damage Pts</t>
  </si>
  <si>
    <t>- Penalties</t>
  </si>
  <si>
    <t>Flag</t>
  </si>
  <si>
    <t>1</t>
  </si>
  <si>
    <t>0</t>
  </si>
  <si>
    <t>not obtained</t>
  </si>
  <si>
    <t>975</t>
  </si>
  <si>
    <t>No Flag</t>
  </si>
  <si>
    <t>1410</t>
  </si>
  <si>
    <t>435</t>
  </si>
  <si>
    <t>Warships</t>
  </si>
  <si>
    <t>Captain</t>
  </si>
  <si>
    <t>Above</t>
  </si>
  <si>
    <t>On</t>
  </si>
  <si>
    <t>Below</t>
  </si>
  <si>
    <t>Sunk?</t>
  </si>
  <si>
    <t>Damag</t>
  </si>
  <si>
    <t>Penalties Assigned</t>
  </si>
  <si>
    <t>Capt. Pts.</t>
  </si>
  <si>
    <t>Ty Sup.</t>
  </si>
  <si>
    <t>HMS Warspite</t>
  </si>
  <si>
    <t>46</t>
  </si>
  <si>
    <t>8</t>
  </si>
  <si>
    <t>15</t>
  </si>
  <si>
    <t>Not Sunk</t>
  </si>
  <si>
    <t>None</t>
  </si>
  <si>
    <t>Chris Kessler</t>
  </si>
  <si>
    <t>Von Der Tan</t>
  </si>
  <si>
    <t>20</t>
  </si>
  <si>
    <t>5</t>
  </si>
  <si>
    <t>13</t>
  </si>
  <si>
    <t>Cruiser battle</t>
  </si>
  <si>
    <t>7</t>
  </si>
  <si>
    <t>14</t>
  </si>
  <si>
    <t>3090</t>
  </si>
  <si>
    <t>Marc Morin</t>
  </si>
  <si>
    <t>Mogami</t>
  </si>
  <si>
    <t>39</t>
  </si>
  <si>
    <t>390</t>
  </si>
  <si>
    <t>200</t>
  </si>
  <si>
    <t>Chuck Speltz</t>
  </si>
  <si>
    <t>Lutzow</t>
  </si>
  <si>
    <t>17</t>
  </si>
  <si>
    <t>170</t>
  </si>
  <si>
    <t>Rick King</t>
  </si>
  <si>
    <t>Adm. Scheer</t>
  </si>
  <si>
    <t>50</t>
  </si>
  <si>
    <t>3</t>
  </si>
  <si>
    <t>4</t>
  </si>
  <si>
    <t>775</t>
  </si>
  <si>
    <t>Kevin Kaminski</t>
  </si>
  <si>
    <t>Graf Spee</t>
  </si>
  <si>
    <t>36</t>
  </si>
  <si>
    <t>360</t>
  </si>
  <si>
    <t>Dave Ranier</t>
  </si>
  <si>
    <t>Kumano</t>
  </si>
  <si>
    <t>40</t>
  </si>
  <si>
    <t>475</t>
  </si>
  <si>
    <t>Bryan Finster</t>
  </si>
  <si>
    <t>mogami</t>
  </si>
  <si>
    <t>26</t>
  </si>
  <si>
    <t>2</t>
  </si>
  <si>
    <t>6</t>
  </si>
  <si>
    <t>610</t>
  </si>
  <si>
    <t>Jeff Lide</t>
  </si>
  <si>
    <t>sakawa</t>
  </si>
  <si>
    <t>11</t>
  </si>
  <si>
    <t>310</t>
  </si>
  <si>
    <t>Bob Hoerneman</t>
  </si>
  <si>
    <t>Montcalm</t>
  </si>
  <si>
    <t>70</t>
  </si>
  <si>
    <t>John Bruder</t>
  </si>
  <si>
    <t>Duck of Death</t>
  </si>
  <si>
    <t>27</t>
  </si>
  <si>
    <t>320</t>
  </si>
  <si>
    <t>Randy Stiponovich</t>
  </si>
  <si>
    <t>Sally</t>
  </si>
  <si>
    <t>220</t>
  </si>
  <si>
    <t>Tim Krakowski</t>
  </si>
  <si>
    <t>Augusta</t>
  </si>
  <si>
    <t>49</t>
  </si>
  <si>
    <t>540</t>
  </si>
  <si>
    <t>Peter Ellison</t>
  </si>
  <si>
    <t>10</t>
  </si>
  <si>
    <t>9</t>
  </si>
  <si>
    <t>575</t>
  </si>
  <si>
    <t>Mike Mangus</t>
  </si>
  <si>
    <t>Glorie</t>
  </si>
  <si>
    <t>12</t>
  </si>
  <si>
    <t>145</t>
  </si>
  <si>
    <t>Don Cole</t>
  </si>
  <si>
    <t>maimi</t>
  </si>
  <si>
    <t>33</t>
  </si>
  <si>
    <t>Sunk 1st/2sorties</t>
  </si>
  <si>
    <t>1180</t>
  </si>
  <si>
    <t>Erik Grossaint</t>
  </si>
  <si>
    <t>Frog CL</t>
  </si>
  <si>
    <t>Mike Cucc.</t>
  </si>
  <si>
    <t>St. Paul</t>
  </si>
  <si>
    <t>Tyler Helland</t>
  </si>
  <si>
    <t>Minneapolis</t>
  </si>
  <si>
    <t>215</t>
  </si>
  <si>
    <t>Tom Palmer</t>
  </si>
  <si>
    <t>Nashville</t>
  </si>
  <si>
    <t>Kevin Bray</t>
  </si>
  <si>
    <t>Des Moines</t>
  </si>
  <si>
    <t>85</t>
  </si>
  <si>
    <t>Maggie Grossaint</t>
  </si>
  <si>
    <t>Fiji</t>
  </si>
  <si>
    <t>Sunk Last Sortie</t>
  </si>
  <si>
    <t>425</t>
  </si>
  <si>
    <t>Andy Ter.</t>
  </si>
  <si>
    <t>Baltimore</t>
  </si>
  <si>
    <t>120</t>
  </si>
  <si>
    <t>DD Battle 1</t>
  </si>
  <si>
    <t>880</t>
  </si>
  <si>
    <t>mogador</t>
  </si>
  <si>
    <t>Fluegel v Lief</t>
  </si>
  <si>
    <t>1800</t>
  </si>
  <si>
    <t>1425</t>
  </si>
  <si>
    <t>375</t>
  </si>
  <si>
    <t>DW Fluegel</t>
  </si>
  <si>
    <t>Lief Goodson</t>
  </si>
  <si>
    <t>25</t>
  </si>
  <si>
    <t>Friday AM Fleet</t>
  </si>
  <si>
    <t>Allied</t>
  </si>
  <si>
    <t>21</t>
  </si>
  <si>
    <t>Axis</t>
  </si>
  <si>
    <t>19</t>
  </si>
  <si>
    <t>1000</t>
  </si>
  <si>
    <t>Bryan Bray</t>
  </si>
  <si>
    <t>yavuz</t>
  </si>
  <si>
    <t>100</t>
  </si>
  <si>
    <t>665</t>
  </si>
  <si>
    <t>North Carolina</t>
  </si>
  <si>
    <t>30</t>
  </si>
  <si>
    <t>1100</t>
  </si>
  <si>
    <t>West Virginia</t>
  </si>
  <si>
    <t>400</t>
  </si>
  <si>
    <t>Doug Hunt</t>
  </si>
  <si>
    <t>67</t>
  </si>
  <si>
    <t>845</t>
  </si>
  <si>
    <t>62</t>
  </si>
  <si>
    <t>31</t>
  </si>
  <si>
    <t>3645</t>
  </si>
  <si>
    <t>Peter Demetri</t>
  </si>
  <si>
    <t>King George V</t>
  </si>
  <si>
    <t>106</t>
  </si>
  <si>
    <t>3185</t>
  </si>
  <si>
    <t>940</t>
  </si>
  <si>
    <t>51</t>
  </si>
  <si>
    <t>2085</t>
  </si>
  <si>
    <t>Washington</t>
  </si>
  <si>
    <t>275</t>
  </si>
  <si>
    <t>Chris Pearce</t>
  </si>
  <si>
    <t>Le Marscillaise</t>
  </si>
  <si>
    <t>210</t>
  </si>
  <si>
    <t>38</t>
  </si>
  <si>
    <t>1155</t>
  </si>
  <si>
    <t>Chris Grossaint</t>
  </si>
  <si>
    <t>230</t>
  </si>
  <si>
    <t>1660</t>
  </si>
  <si>
    <t>Ron Horbul</t>
  </si>
  <si>
    <t>71</t>
  </si>
  <si>
    <t>22</t>
  </si>
  <si>
    <t>81</t>
  </si>
  <si>
    <t>6510</t>
  </si>
  <si>
    <t>Richelieu</t>
  </si>
  <si>
    <t>28</t>
  </si>
  <si>
    <t>2065</t>
  </si>
  <si>
    <t>HMS Tiger</t>
  </si>
  <si>
    <t>29</t>
  </si>
  <si>
    <t>615</t>
  </si>
  <si>
    <t>35</t>
  </si>
  <si>
    <t>Rick Whitsell</t>
  </si>
  <si>
    <t>Salt Lake City</t>
  </si>
  <si>
    <t>90</t>
  </si>
  <si>
    <t>Andy Dahl</t>
  </si>
  <si>
    <t>South Dakota</t>
  </si>
  <si>
    <t>16</t>
  </si>
  <si>
    <t>2210</t>
  </si>
  <si>
    <t>Mark Roe</t>
  </si>
  <si>
    <t>565</t>
  </si>
  <si>
    <t>Nagato</t>
  </si>
  <si>
    <t>1150</t>
  </si>
  <si>
    <t>Scharnhorst</t>
  </si>
  <si>
    <t>53</t>
  </si>
  <si>
    <t>1030</t>
  </si>
  <si>
    <t>Chris Au</t>
  </si>
  <si>
    <t>Haruna</t>
  </si>
  <si>
    <t>Steve Dickow</t>
  </si>
  <si>
    <t>Bismark</t>
  </si>
  <si>
    <t>143</t>
  </si>
  <si>
    <t>2530</t>
  </si>
  <si>
    <t>45</t>
  </si>
  <si>
    <t>Tim Beckett</t>
  </si>
  <si>
    <t>960</t>
  </si>
  <si>
    <t>48</t>
  </si>
  <si>
    <t>1380</t>
  </si>
  <si>
    <t>405</t>
  </si>
  <si>
    <t>David Haynes</t>
  </si>
  <si>
    <t>Kongo</t>
  </si>
  <si>
    <t>23</t>
  </si>
  <si>
    <t>34</t>
  </si>
  <si>
    <t>1515</t>
  </si>
  <si>
    <t>Dave Au</t>
  </si>
  <si>
    <t>37</t>
  </si>
  <si>
    <t>595</t>
  </si>
  <si>
    <t>Gerald Roberts</t>
  </si>
  <si>
    <t>Kirashima</t>
  </si>
  <si>
    <t>87</t>
  </si>
  <si>
    <t>1120</t>
  </si>
  <si>
    <t>Fuso</t>
  </si>
  <si>
    <t>415</t>
  </si>
  <si>
    <t>Ram-SunkClass5</t>
  </si>
  <si>
    <t>Paul Block</t>
  </si>
  <si>
    <t>175</t>
  </si>
  <si>
    <t>Monday AM Fleet</t>
  </si>
  <si>
    <t>75</t>
  </si>
  <si>
    <t>3085</t>
  </si>
  <si>
    <t>495</t>
  </si>
  <si>
    <t>750</t>
  </si>
  <si>
    <t>515</t>
  </si>
  <si>
    <t>55</t>
  </si>
  <si>
    <t>18</t>
  </si>
  <si>
    <t>3000</t>
  </si>
  <si>
    <t>725</t>
  </si>
  <si>
    <t>825</t>
  </si>
  <si>
    <t>Lars Dahl</t>
  </si>
  <si>
    <t>420</t>
  </si>
  <si>
    <t>440</t>
  </si>
  <si>
    <t>290</t>
  </si>
  <si>
    <t>600</t>
  </si>
  <si>
    <t>43</t>
  </si>
  <si>
    <t>2955</t>
  </si>
  <si>
    <t>250</t>
  </si>
  <si>
    <t>64</t>
  </si>
  <si>
    <t>1790</t>
  </si>
  <si>
    <t>395</t>
  </si>
  <si>
    <t>72</t>
  </si>
  <si>
    <t>1395</t>
  </si>
  <si>
    <t>140</t>
  </si>
  <si>
    <t>79</t>
  </si>
  <si>
    <t>3115</t>
  </si>
  <si>
    <t>80</t>
  </si>
  <si>
    <t>800</t>
  </si>
  <si>
    <t>280</t>
  </si>
  <si>
    <t>185</t>
  </si>
  <si>
    <t>60</t>
  </si>
  <si>
    <t>900</t>
  </si>
  <si>
    <t>660</t>
  </si>
  <si>
    <t>135</t>
  </si>
  <si>
    <t>Nathaniel Goodson</t>
  </si>
  <si>
    <t>Hipper</t>
  </si>
  <si>
    <t>380</t>
  </si>
  <si>
    <t>885</t>
  </si>
  <si>
    <t>870</t>
  </si>
  <si>
    <t>700</t>
  </si>
  <si>
    <t>1955</t>
  </si>
  <si>
    <t>470</t>
  </si>
  <si>
    <t>150</t>
  </si>
  <si>
    <t>Monday PM Campaign</t>
  </si>
  <si>
    <t>Convoy Ships</t>
  </si>
  <si>
    <t>Runs</t>
  </si>
  <si>
    <t>Convoy Run 1</t>
  </si>
  <si>
    <t>Convoy Run 2</t>
  </si>
  <si>
    <t>For</t>
  </si>
  <si>
    <t>Rev</t>
  </si>
  <si>
    <t>Sub</t>
  </si>
  <si>
    <t>CVL 2</t>
  </si>
  <si>
    <t>LST 3</t>
  </si>
  <si>
    <t>LST 2</t>
  </si>
  <si>
    <t>LST 1</t>
  </si>
  <si>
    <t>Bearn</t>
  </si>
  <si>
    <t>Combat Sunk</t>
  </si>
  <si>
    <t>American Victory</t>
  </si>
  <si>
    <t>CVL Princeton</t>
  </si>
  <si>
    <t>Freighter 2</t>
  </si>
  <si>
    <t>Freighter 1</t>
  </si>
  <si>
    <t>Kormoran</t>
  </si>
  <si>
    <t>Kashi 2</t>
  </si>
  <si>
    <t>Muso</t>
  </si>
  <si>
    <t>Axis freighter</t>
  </si>
  <si>
    <t>Mitchel</t>
  </si>
  <si>
    <t>Altmark</t>
  </si>
  <si>
    <t>Mini-Kormoran</t>
  </si>
  <si>
    <t>Akashi</t>
  </si>
  <si>
    <t>Irkao</t>
  </si>
  <si>
    <t>PrimOrSec</t>
  </si>
  <si>
    <t>Primary</t>
  </si>
  <si>
    <t>The Bike</t>
  </si>
  <si>
    <t>Secondary</t>
  </si>
  <si>
    <t>Unseaworty sink</t>
  </si>
  <si>
    <t>1200</t>
  </si>
  <si>
    <t>Mass.</t>
  </si>
  <si>
    <t>Ram-SunkClass2</t>
  </si>
  <si>
    <t>No Free Lunch</t>
  </si>
  <si>
    <t>3670</t>
  </si>
  <si>
    <t>1210</t>
  </si>
  <si>
    <t>1085</t>
  </si>
  <si>
    <t>1375</t>
  </si>
  <si>
    <t>77</t>
  </si>
  <si>
    <t>Side mounts only</t>
  </si>
  <si>
    <t>2180</t>
  </si>
  <si>
    <t>Inflexible</t>
  </si>
  <si>
    <t>Smurf n Turf</t>
  </si>
  <si>
    <t>520</t>
  </si>
  <si>
    <t>130</t>
  </si>
  <si>
    <t>190</t>
  </si>
  <si>
    <t>52</t>
  </si>
  <si>
    <t>1720</t>
  </si>
  <si>
    <t>Ram-SunkClass3</t>
  </si>
  <si>
    <t>1985</t>
  </si>
  <si>
    <t>41</t>
  </si>
  <si>
    <t>1035</t>
  </si>
  <si>
    <t>1450</t>
  </si>
  <si>
    <t>shelby coffey</t>
  </si>
  <si>
    <t>SMS Sparkles</t>
  </si>
  <si>
    <t>1160</t>
  </si>
  <si>
    <t>705</t>
  </si>
  <si>
    <t>265</t>
  </si>
  <si>
    <t>270</t>
  </si>
  <si>
    <t>160</t>
  </si>
  <si>
    <t>835</t>
  </si>
  <si>
    <t>24</t>
  </si>
  <si>
    <t>490</t>
  </si>
  <si>
    <t>42</t>
  </si>
  <si>
    <t>745</t>
  </si>
  <si>
    <t>1300</t>
  </si>
  <si>
    <t>965</t>
  </si>
  <si>
    <t>1250</t>
  </si>
  <si>
    <t>1220</t>
  </si>
  <si>
    <t>1745</t>
  </si>
  <si>
    <t>95</t>
  </si>
  <si>
    <t>2420</t>
  </si>
  <si>
    <t>Ram-BelowWaterline</t>
  </si>
  <si>
    <t>65</t>
  </si>
  <si>
    <t>2975</t>
  </si>
  <si>
    <t>44</t>
  </si>
  <si>
    <t>2640</t>
  </si>
  <si>
    <t>620</t>
  </si>
  <si>
    <t>134</t>
  </si>
  <si>
    <t>1590</t>
  </si>
  <si>
    <t>74</t>
  </si>
  <si>
    <t>1340</t>
  </si>
  <si>
    <t>260</t>
  </si>
  <si>
    <t>1860</t>
  </si>
  <si>
    <t>58</t>
  </si>
  <si>
    <t>805</t>
  </si>
  <si>
    <t>57</t>
  </si>
  <si>
    <t>645</t>
  </si>
  <si>
    <t>paul coffey</t>
  </si>
  <si>
    <t>Rivadavia</t>
  </si>
  <si>
    <t>650</t>
  </si>
  <si>
    <t>920</t>
  </si>
  <si>
    <t>365</t>
  </si>
  <si>
    <t>740</t>
  </si>
  <si>
    <t>Thursday PM Campaign</t>
  </si>
  <si>
    <t>USS Victory</t>
  </si>
  <si>
    <t>Freighter Maru</t>
  </si>
  <si>
    <t>Declared Sunk</t>
  </si>
  <si>
    <t>Tiger v Kongo</t>
  </si>
  <si>
    <t>875</t>
  </si>
  <si>
    <t>3305</t>
  </si>
  <si>
    <t>Tuesday AM Fleet</t>
  </si>
  <si>
    <t>180</t>
  </si>
  <si>
    <t>47</t>
  </si>
  <si>
    <t>1695</t>
  </si>
  <si>
    <t>2145</t>
  </si>
  <si>
    <t>345</t>
  </si>
  <si>
    <t>54</t>
  </si>
  <si>
    <t>465</t>
  </si>
  <si>
    <t>1445</t>
  </si>
  <si>
    <t>1500</t>
  </si>
  <si>
    <t>73</t>
  </si>
  <si>
    <t>2730</t>
  </si>
  <si>
    <t>3190</t>
  </si>
  <si>
    <t>3445</t>
  </si>
  <si>
    <t>790</t>
  </si>
  <si>
    <t>500</t>
  </si>
  <si>
    <t>630</t>
  </si>
  <si>
    <t>4795</t>
  </si>
  <si>
    <t>430</t>
  </si>
  <si>
    <t>970</t>
  </si>
  <si>
    <t>285</t>
  </si>
  <si>
    <t>Sakawa</t>
  </si>
  <si>
    <t>235</t>
  </si>
  <si>
    <t>1135</t>
  </si>
  <si>
    <t>545</t>
  </si>
  <si>
    <t>155</t>
  </si>
  <si>
    <t>2295</t>
  </si>
  <si>
    <t>225</t>
  </si>
  <si>
    <t>1240</t>
  </si>
  <si>
    <t>Tuesday PM Fleet</t>
  </si>
  <si>
    <t>860</t>
  </si>
  <si>
    <t>105</t>
  </si>
  <si>
    <t>625</t>
  </si>
  <si>
    <t>3550</t>
  </si>
  <si>
    <t>525</t>
  </si>
  <si>
    <t>4515</t>
  </si>
  <si>
    <t>1270</t>
  </si>
  <si>
    <t>59</t>
  </si>
  <si>
    <t>1525</t>
  </si>
  <si>
    <t>1205</t>
  </si>
  <si>
    <t>1795</t>
  </si>
  <si>
    <t>560</t>
  </si>
  <si>
    <t>92</t>
  </si>
  <si>
    <t>1895</t>
  </si>
  <si>
    <t>165</t>
  </si>
  <si>
    <t>32</t>
  </si>
  <si>
    <t>Wednesday Night Battle</t>
  </si>
  <si>
    <t>195</t>
  </si>
  <si>
    <t>56</t>
  </si>
  <si>
    <t>3135</t>
  </si>
  <si>
    <t>305</t>
  </si>
  <si>
    <t>Ram-AboveWaterline</t>
  </si>
  <si>
    <t>Thursday AM Fleet</t>
  </si>
  <si>
    <t>Total Score</t>
  </si>
  <si>
    <t>Battle</t>
  </si>
  <si>
    <t>IT CL</t>
  </si>
  <si>
    <t>Ellison</t>
  </si>
  <si>
    <t>Total</t>
  </si>
  <si>
    <t>USS August</t>
  </si>
  <si>
    <t>sunk</t>
  </si>
  <si>
    <t>Tyler Heland</t>
  </si>
  <si>
    <t>FN Mogador</t>
  </si>
  <si>
    <t>IJN Karishima</t>
  </si>
  <si>
    <t>ram sink class 2 (Chris P)</t>
  </si>
  <si>
    <t>DKM Scharnhorst</t>
  </si>
  <si>
    <t>Gun Units</t>
  </si>
  <si>
    <t>Axis Holes</t>
  </si>
  <si>
    <t>Allied Holes</t>
  </si>
  <si>
    <t>CVL San Jacinto</t>
  </si>
  <si>
    <t>Freighter Ron</t>
  </si>
  <si>
    <t>Freighter John</t>
  </si>
  <si>
    <t>LST Bray</t>
  </si>
  <si>
    <t>LST Bob</t>
  </si>
  <si>
    <t>Sterns</t>
  </si>
  <si>
    <t>Allies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</si>
</sst>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0.0%"/>
    <numFmt numFmtId="170" formatCode="00000"/>
  </numFmts>
  <fonts count="13">
    <font>
      <sz val="10"/>
      <name val="Arial"/>
      <family val="0"/>
    </font>
    <font>
      <b/>
      <i/>
      <sz val="14"/>
      <color indexed="8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Arial"/>
      <family val="2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9" fillId="0" borderId="0" xfId="17" applyFont="1" applyAlignment="1">
      <alignment/>
    </xf>
    <xf numFmtId="44" fontId="0" fillId="0" borderId="0" xfId="17" applyAlignment="1">
      <alignment/>
    </xf>
    <xf numFmtId="0" fontId="6" fillId="0" borderId="0" xfId="17" applyNumberFormat="1" applyFont="1" applyAlignment="1">
      <alignment/>
    </xf>
    <xf numFmtId="0" fontId="6" fillId="0" borderId="0" xfId="15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9" fontId="0" fillId="0" borderId="0" xfId="21" applyNumberForma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169" fontId="0" fillId="0" borderId="0" xfId="21" applyNumberForma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4"/>
  <sheetViews>
    <sheetView workbookViewId="0" topLeftCell="A10">
      <selection activeCell="A9" sqref="A9:IV30"/>
    </sheetView>
  </sheetViews>
  <sheetFormatPr defaultColWidth="9.140625" defaultRowHeight="12.75"/>
  <cols>
    <col min="1" max="1" width="19.140625" style="0" customWidth="1"/>
    <col min="2" max="2" width="18.28125" style="0" customWidth="1"/>
    <col min="3" max="4" width="12.7109375" style="0" bestFit="1" customWidth="1"/>
    <col min="5" max="5" width="7.28125" style="0" customWidth="1"/>
    <col min="6" max="6" width="11.28125" style="0" customWidth="1"/>
    <col min="7" max="7" width="7.7109375" style="20" customWidth="1"/>
    <col min="8" max="9" width="7.8515625" style="0" customWidth="1"/>
    <col min="10" max="10" width="7.421875" style="0" customWidth="1"/>
  </cols>
  <sheetData>
    <row r="1" spans="1:4" ht="18.75">
      <c r="A1" s="1" t="s">
        <v>0</v>
      </c>
      <c r="B1" s="2" t="s">
        <v>227</v>
      </c>
      <c r="C1" s="1"/>
      <c r="D1" s="3">
        <v>1</v>
      </c>
    </row>
    <row r="2" ht="14.25">
      <c r="A2" s="4" t="s">
        <v>2</v>
      </c>
    </row>
    <row r="3" spans="1:10" ht="15">
      <c r="A3" s="5" t="s">
        <v>3</v>
      </c>
      <c r="B3" s="5" t="s">
        <v>4</v>
      </c>
      <c r="C3" s="5" t="s">
        <v>5</v>
      </c>
      <c r="D3" s="5"/>
      <c r="E3" s="5"/>
      <c r="F3" s="5"/>
      <c r="G3" s="21"/>
      <c r="H3" s="5" t="s">
        <v>10</v>
      </c>
      <c r="I3" s="5" t="s">
        <v>11</v>
      </c>
      <c r="J3" s="5"/>
    </row>
    <row r="4" spans="1:11" ht="12.75">
      <c r="A4" s="6" t="s">
        <v>135</v>
      </c>
      <c r="B4" s="14">
        <v>22</v>
      </c>
      <c r="C4" s="14">
        <v>100.5</v>
      </c>
      <c r="H4" s="14">
        <v>10730</v>
      </c>
      <c r="I4" s="14">
        <v>0</v>
      </c>
      <c r="J4" s="14">
        <v>10730</v>
      </c>
      <c r="K4">
        <f>SUM(G34:G54)</f>
        <v>10730</v>
      </c>
    </row>
    <row r="5" spans="1:11" ht="12.75">
      <c r="A5" s="6" t="s">
        <v>137</v>
      </c>
      <c r="B5" s="14">
        <v>21</v>
      </c>
      <c r="C5" s="14">
        <v>93.5</v>
      </c>
      <c r="H5" s="14">
        <v>24385</v>
      </c>
      <c r="I5" s="14">
        <v>1000</v>
      </c>
      <c r="J5" s="14">
        <v>23385</v>
      </c>
      <c r="K5">
        <f>SUM(G9:G30)-I5</f>
        <v>23385</v>
      </c>
    </row>
    <row r="6" ht="15.75">
      <c r="A6" s="7" t="s">
        <v>20</v>
      </c>
    </row>
    <row r="7" ht="12.75">
      <c r="A7" s="8" t="s">
        <v>135</v>
      </c>
    </row>
    <row r="8" spans="1:11" ht="13.5">
      <c r="A8" s="9" t="s">
        <v>21</v>
      </c>
      <c r="B8" s="9" t="s">
        <v>4</v>
      </c>
      <c r="C8" s="9" t="s">
        <v>22</v>
      </c>
      <c r="D8" s="9" t="s">
        <v>23</v>
      </c>
      <c r="E8" s="9" t="s">
        <v>24</v>
      </c>
      <c r="F8" s="9" t="s">
        <v>25</v>
      </c>
      <c r="G8" s="22" t="s">
        <v>26</v>
      </c>
      <c r="H8" s="9" t="s">
        <v>27</v>
      </c>
      <c r="K8" s="9" t="s">
        <v>28</v>
      </c>
    </row>
    <row r="9" spans="1:11" ht="12.75">
      <c r="A9" s="6" t="s">
        <v>187</v>
      </c>
      <c r="B9" s="6" t="s">
        <v>188</v>
      </c>
      <c r="C9" s="14">
        <v>72</v>
      </c>
      <c r="D9" s="14">
        <v>1</v>
      </c>
      <c r="E9" s="14">
        <v>13</v>
      </c>
      <c r="F9" s="6" t="s">
        <v>34</v>
      </c>
      <c r="G9" s="14">
        <v>1395</v>
      </c>
      <c r="H9" s="6" t="s">
        <v>35</v>
      </c>
      <c r="I9" s="6" t="s">
        <v>35</v>
      </c>
      <c r="J9" s="6" t="s">
        <v>35</v>
      </c>
      <c r="K9" s="14">
        <v>666</v>
      </c>
    </row>
    <row r="10" spans="1:11" ht="12.75">
      <c r="A10" s="6" t="s">
        <v>121</v>
      </c>
      <c r="B10" s="6" t="s">
        <v>122</v>
      </c>
      <c r="C10" s="14">
        <v>79</v>
      </c>
      <c r="D10" s="14">
        <v>13</v>
      </c>
      <c r="E10" s="14">
        <v>28</v>
      </c>
      <c r="F10" s="6" t="s">
        <v>119</v>
      </c>
      <c r="G10" s="14">
        <v>3115</v>
      </c>
      <c r="H10" s="6" t="s">
        <v>35</v>
      </c>
      <c r="I10" s="6" t="s">
        <v>35</v>
      </c>
      <c r="J10" s="6" t="s">
        <v>35</v>
      </c>
      <c r="K10" s="14">
        <v>-200</v>
      </c>
    </row>
    <row r="11" spans="1:11" ht="12.75">
      <c r="A11" s="6" t="s">
        <v>78</v>
      </c>
      <c r="B11" s="6" t="s">
        <v>144</v>
      </c>
      <c r="C11" s="14">
        <v>46</v>
      </c>
      <c r="D11" s="14">
        <v>7</v>
      </c>
      <c r="E11" s="14">
        <v>49</v>
      </c>
      <c r="F11" s="6" t="s">
        <v>34</v>
      </c>
      <c r="G11" s="14">
        <v>3085</v>
      </c>
      <c r="H11" s="6" t="s">
        <v>35</v>
      </c>
      <c r="I11" s="6" t="s">
        <v>35</v>
      </c>
      <c r="J11" s="6" t="s">
        <v>35</v>
      </c>
      <c r="K11" s="14">
        <v>666</v>
      </c>
    </row>
    <row r="12" spans="1:11" ht="12.75">
      <c r="A12" s="6" t="s">
        <v>140</v>
      </c>
      <c r="B12" s="6" t="s">
        <v>115</v>
      </c>
      <c r="C12" s="14">
        <v>5</v>
      </c>
      <c r="D12" s="14">
        <v>3</v>
      </c>
      <c r="E12" s="14">
        <v>2</v>
      </c>
      <c r="F12" s="6" t="s">
        <v>103</v>
      </c>
      <c r="G12" s="14">
        <v>825</v>
      </c>
      <c r="H12" s="6" t="s">
        <v>35</v>
      </c>
      <c r="I12" s="6" t="s">
        <v>35</v>
      </c>
      <c r="J12" s="6" t="s">
        <v>35</v>
      </c>
      <c r="K12" s="14">
        <v>-400</v>
      </c>
    </row>
    <row r="13" spans="1:11" ht="12.75">
      <c r="A13" s="6" t="s">
        <v>169</v>
      </c>
      <c r="B13" s="6" t="s">
        <v>162</v>
      </c>
      <c r="C13" s="14">
        <v>14</v>
      </c>
      <c r="D13" s="14">
        <v>0</v>
      </c>
      <c r="E13" s="14">
        <v>0</v>
      </c>
      <c r="F13" s="6" t="s">
        <v>34</v>
      </c>
      <c r="G13" s="14">
        <v>140</v>
      </c>
      <c r="H13" s="6" t="s">
        <v>35</v>
      </c>
      <c r="I13" s="6" t="s">
        <v>35</v>
      </c>
      <c r="J13" s="6" t="s">
        <v>35</v>
      </c>
      <c r="K13" s="14">
        <v>666</v>
      </c>
    </row>
    <row r="14" spans="1:11" ht="12.75">
      <c r="A14" s="6" t="s">
        <v>100</v>
      </c>
      <c r="B14" s="6" t="s">
        <v>144</v>
      </c>
      <c r="C14" s="14">
        <v>14</v>
      </c>
      <c r="D14" s="14">
        <v>1</v>
      </c>
      <c r="E14" s="14">
        <v>7</v>
      </c>
      <c r="F14" s="6" t="s">
        <v>34</v>
      </c>
      <c r="G14" s="14">
        <v>515</v>
      </c>
      <c r="H14" s="6" t="s">
        <v>35</v>
      </c>
      <c r="I14" s="6" t="s">
        <v>35</v>
      </c>
      <c r="J14" s="6" t="s">
        <v>35</v>
      </c>
      <c r="K14" s="14">
        <v>666</v>
      </c>
    </row>
    <row r="15" spans="1:11" ht="12.75">
      <c r="A15" s="6" t="s">
        <v>149</v>
      </c>
      <c r="B15" s="6" t="s">
        <v>147</v>
      </c>
      <c r="C15" s="14">
        <v>64</v>
      </c>
      <c r="D15" s="14">
        <v>0</v>
      </c>
      <c r="E15" s="14">
        <v>3</v>
      </c>
      <c r="F15" s="6" t="s">
        <v>119</v>
      </c>
      <c r="G15" s="14">
        <v>1790</v>
      </c>
      <c r="H15" s="6" t="s">
        <v>35</v>
      </c>
      <c r="I15" s="6" t="s">
        <v>35</v>
      </c>
      <c r="J15" s="6" t="s">
        <v>35</v>
      </c>
      <c r="K15" s="14">
        <v>-400</v>
      </c>
    </row>
    <row r="16" spans="1:11" ht="12.75">
      <c r="A16" s="6" t="s">
        <v>105</v>
      </c>
      <c r="B16" s="6" t="s">
        <v>106</v>
      </c>
      <c r="C16" s="14">
        <v>5</v>
      </c>
      <c r="D16" s="14">
        <v>1</v>
      </c>
      <c r="E16" s="14">
        <v>0</v>
      </c>
      <c r="F16" s="6" t="s">
        <v>34</v>
      </c>
      <c r="G16" s="14">
        <v>75</v>
      </c>
      <c r="H16" s="6" t="s">
        <v>35</v>
      </c>
      <c r="I16" s="6" t="s">
        <v>35</v>
      </c>
      <c r="J16" s="6" t="s">
        <v>35</v>
      </c>
      <c r="K16" s="14">
        <v>267</v>
      </c>
    </row>
    <row r="17" spans="1:11" ht="12.75">
      <c r="A17" s="6" t="s">
        <v>81</v>
      </c>
      <c r="B17" s="6" t="s">
        <v>144</v>
      </c>
      <c r="C17" s="14">
        <v>43</v>
      </c>
      <c r="D17" s="14">
        <v>13</v>
      </c>
      <c r="E17" s="14">
        <v>20</v>
      </c>
      <c r="F17" s="6" t="s">
        <v>119</v>
      </c>
      <c r="G17" s="14">
        <v>2955</v>
      </c>
      <c r="H17" s="6" t="s">
        <v>35</v>
      </c>
      <c r="I17" s="6" t="s">
        <v>35</v>
      </c>
      <c r="J17" s="6" t="s">
        <v>35</v>
      </c>
      <c r="K17" s="14">
        <v>-534</v>
      </c>
    </row>
    <row r="18" spans="1:11" ht="12.75">
      <c r="A18" s="6" t="s">
        <v>114</v>
      </c>
      <c r="B18" s="6" t="s">
        <v>162</v>
      </c>
      <c r="C18" s="14">
        <v>35</v>
      </c>
      <c r="D18" s="14">
        <v>3</v>
      </c>
      <c r="E18" s="14">
        <v>6</v>
      </c>
      <c r="F18" s="6" t="s">
        <v>34</v>
      </c>
      <c r="G18" s="14">
        <v>725</v>
      </c>
      <c r="H18" s="6" t="s">
        <v>35</v>
      </c>
      <c r="I18" s="6" t="s">
        <v>35</v>
      </c>
      <c r="J18" s="6" t="s">
        <v>35</v>
      </c>
      <c r="K18" s="14">
        <v>666</v>
      </c>
    </row>
    <row r="19" spans="1:11" ht="12.75">
      <c r="A19" s="6" t="s">
        <v>238</v>
      </c>
      <c r="B19" s="6" t="s">
        <v>180</v>
      </c>
      <c r="C19" s="14">
        <v>39</v>
      </c>
      <c r="D19" s="14">
        <v>20</v>
      </c>
      <c r="E19" s="14">
        <v>28</v>
      </c>
      <c r="F19" s="6" t="s">
        <v>103</v>
      </c>
      <c r="G19" s="14">
        <v>3090</v>
      </c>
      <c r="H19" s="6" t="s">
        <v>35</v>
      </c>
      <c r="I19" s="6" t="s">
        <v>35</v>
      </c>
      <c r="J19" s="6" t="s">
        <v>35</v>
      </c>
      <c r="K19" s="14">
        <v>-533</v>
      </c>
    </row>
    <row r="20" spans="1:11" ht="12.75">
      <c r="A20" s="6" t="s">
        <v>117</v>
      </c>
      <c r="B20" s="6" t="s">
        <v>118</v>
      </c>
      <c r="C20" s="14">
        <v>2</v>
      </c>
      <c r="D20" s="14">
        <v>2</v>
      </c>
      <c r="E20" s="14">
        <v>1</v>
      </c>
      <c r="F20" s="6" t="s">
        <v>34</v>
      </c>
      <c r="G20" s="14">
        <v>120</v>
      </c>
      <c r="H20" s="6" t="s">
        <v>35</v>
      </c>
      <c r="I20" s="6" t="s">
        <v>35</v>
      </c>
      <c r="J20" s="6" t="s">
        <v>35</v>
      </c>
      <c r="K20" s="14">
        <v>267</v>
      </c>
    </row>
    <row r="21" spans="1:11" ht="12.75">
      <c r="A21" s="6" t="s">
        <v>107</v>
      </c>
      <c r="B21" s="6" t="s">
        <v>108</v>
      </c>
      <c r="C21" s="14">
        <v>55</v>
      </c>
      <c r="D21" s="14">
        <v>18</v>
      </c>
      <c r="E21" s="14">
        <v>28</v>
      </c>
      <c r="F21" s="6" t="s">
        <v>103</v>
      </c>
      <c r="G21" s="14">
        <v>3000</v>
      </c>
      <c r="H21" s="6" t="s">
        <v>35</v>
      </c>
      <c r="I21" s="6" t="s">
        <v>35</v>
      </c>
      <c r="J21" s="6" t="s">
        <v>35</v>
      </c>
      <c r="K21" s="14">
        <v>-400</v>
      </c>
    </row>
    <row r="22" spans="1:11" ht="12.75">
      <c r="A22" s="6" t="s">
        <v>96</v>
      </c>
      <c r="B22" s="6" t="s">
        <v>97</v>
      </c>
      <c r="C22" s="14">
        <v>2</v>
      </c>
      <c r="D22" s="14">
        <v>0</v>
      </c>
      <c r="E22" s="14">
        <v>0</v>
      </c>
      <c r="F22" s="6" t="s">
        <v>119</v>
      </c>
      <c r="G22" s="14">
        <v>420</v>
      </c>
      <c r="H22" s="6" t="s">
        <v>35</v>
      </c>
      <c r="I22" s="6" t="s">
        <v>35</v>
      </c>
      <c r="J22" s="6" t="s">
        <v>35</v>
      </c>
      <c r="K22" s="14">
        <v>-133</v>
      </c>
    </row>
    <row r="23" spans="1:11" ht="12.75">
      <c r="A23" s="6" t="s">
        <v>155</v>
      </c>
      <c r="B23" s="6" t="s">
        <v>156</v>
      </c>
      <c r="C23" s="14">
        <v>39</v>
      </c>
      <c r="D23" s="14">
        <v>2</v>
      </c>
      <c r="E23" s="14">
        <v>0</v>
      </c>
      <c r="F23" s="6" t="s">
        <v>34</v>
      </c>
      <c r="G23" s="14">
        <v>440</v>
      </c>
      <c r="H23" s="6" t="s">
        <v>35</v>
      </c>
      <c r="I23" s="6" t="s">
        <v>35</v>
      </c>
      <c r="J23" s="6" t="s">
        <v>35</v>
      </c>
      <c r="K23" s="14">
        <v>666</v>
      </c>
    </row>
    <row r="24" spans="1:11" ht="12.75">
      <c r="A24" s="6" t="s">
        <v>85</v>
      </c>
      <c r="B24" s="6" t="s">
        <v>180</v>
      </c>
      <c r="C24" s="14">
        <v>35</v>
      </c>
      <c r="D24" s="14">
        <v>4</v>
      </c>
      <c r="E24" s="14">
        <v>6</v>
      </c>
      <c r="F24" s="6" t="s">
        <v>34</v>
      </c>
      <c r="G24" s="14">
        <v>750</v>
      </c>
      <c r="H24" s="6" t="s">
        <v>35</v>
      </c>
      <c r="I24" s="6" t="s">
        <v>35</v>
      </c>
      <c r="J24" s="6" t="s">
        <v>35</v>
      </c>
      <c r="K24" s="14">
        <v>533</v>
      </c>
    </row>
    <row r="25" spans="1:11" ht="12.75">
      <c r="A25" s="6" t="s">
        <v>184</v>
      </c>
      <c r="B25" s="6" t="s">
        <v>185</v>
      </c>
      <c r="C25" s="14">
        <v>20</v>
      </c>
      <c r="D25" s="14">
        <v>2</v>
      </c>
      <c r="E25" s="14">
        <v>0</v>
      </c>
      <c r="F25" s="6" t="s">
        <v>34</v>
      </c>
      <c r="G25" s="14">
        <v>250</v>
      </c>
      <c r="H25" s="6" t="s">
        <v>35</v>
      </c>
      <c r="I25" s="6" t="s">
        <v>35</v>
      </c>
      <c r="J25" s="6" t="s">
        <v>35</v>
      </c>
      <c r="K25" s="14">
        <v>400</v>
      </c>
    </row>
    <row r="26" spans="1:11" ht="12.75">
      <c r="A26" s="6" t="s">
        <v>172</v>
      </c>
      <c r="B26" s="6" t="s">
        <v>144</v>
      </c>
      <c r="C26" s="14">
        <v>9</v>
      </c>
      <c r="D26" s="14">
        <v>0</v>
      </c>
      <c r="E26" s="14">
        <v>7</v>
      </c>
      <c r="F26" s="6" t="s">
        <v>34</v>
      </c>
      <c r="G26" s="14">
        <v>440</v>
      </c>
      <c r="H26" s="6" t="s">
        <v>35</v>
      </c>
      <c r="I26" s="6" t="s">
        <v>35</v>
      </c>
      <c r="J26" s="6" t="s">
        <v>35</v>
      </c>
      <c r="K26" s="14">
        <v>666</v>
      </c>
    </row>
    <row r="27" spans="1:11" ht="12.75">
      <c r="A27" s="6" t="s">
        <v>88</v>
      </c>
      <c r="B27" s="6" t="s">
        <v>89</v>
      </c>
      <c r="C27" s="14">
        <v>37</v>
      </c>
      <c r="D27" s="14">
        <v>5</v>
      </c>
      <c r="E27" s="14">
        <v>0</v>
      </c>
      <c r="F27" s="6" t="s">
        <v>34</v>
      </c>
      <c r="G27" s="14">
        <v>495</v>
      </c>
      <c r="H27" s="6" t="s">
        <v>35</v>
      </c>
      <c r="I27" s="6" t="s">
        <v>35</v>
      </c>
      <c r="J27" s="6" t="s">
        <v>35</v>
      </c>
      <c r="K27" s="14">
        <v>400</v>
      </c>
    </row>
    <row r="28" spans="1:11" ht="12.75">
      <c r="A28" s="6" t="s">
        <v>112</v>
      </c>
      <c r="B28" s="6" t="s">
        <v>147</v>
      </c>
      <c r="C28" s="14">
        <v>27</v>
      </c>
      <c r="D28" s="14">
        <v>1</v>
      </c>
      <c r="E28" s="14">
        <v>2</v>
      </c>
      <c r="F28" s="6" t="s">
        <v>34</v>
      </c>
      <c r="G28" s="14">
        <v>395</v>
      </c>
      <c r="H28" s="6" t="s">
        <v>35</v>
      </c>
      <c r="I28" s="6" t="s">
        <v>35</v>
      </c>
      <c r="J28" s="6" t="s">
        <v>35</v>
      </c>
      <c r="K28" s="14">
        <v>600</v>
      </c>
    </row>
    <row r="29" spans="1:11" ht="12.75">
      <c r="A29" s="6" t="s">
        <v>29</v>
      </c>
      <c r="B29" s="6" t="s">
        <v>30</v>
      </c>
      <c r="C29" s="14">
        <v>9</v>
      </c>
      <c r="D29" s="14">
        <v>0</v>
      </c>
      <c r="E29" s="14">
        <v>4</v>
      </c>
      <c r="F29" s="6" t="s">
        <v>34</v>
      </c>
      <c r="G29" s="14">
        <v>290</v>
      </c>
      <c r="H29" s="6" t="s">
        <v>35</v>
      </c>
      <c r="I29" s="6" t="s">
        <v>35</v>
      </c>
      <c r="J29" s="6" t="s">
        <v>35</v>
      </c>
      <c r="K29" s="14">
        <v>600</v>
      </c>
    </row>
    <row r="30" spans="1:11" ht="12.75">
      <c r="A30" s="6" t="s">
        <v>109</v>
      </c>
      <c r="B30" s="6" t="s">
        <v>110</v>
      </c>
      <c r="C30" s="14">
        <v>0</v>
      </c>
      <c r="D30" s="14">
        <v>3</v>
      </c>
      <c r="E30" s="14">
        <v>0</v>
      </c>
      <c r="F30" s="6" t="s">
        <v>34</v>
      </c>
      <c r="G30" s="14">
        <v>75</v>
      </c>
      <c r="H30" s="6" t="s">
        <v>35</v>
      </c>
      <c r="I30" s="6" t="s">
        <v>35</v>
      </c>
      <c r="J30" s="6" t="s">
        <v>35</v>
      </c>
      <c r="K30" s="14">
        <v>400</v>
      </c>
    </row>
    <row r="32" ht="12.75">
      <c r="A32" s="8" t="s">
        <v>137</v>
      </c>
    </row>
    <row r="33" spans="1:11" ht="13.5">
      <c r="A33" s="9" t="s">
        <v>21</v>
      </c>
      <c r="B33" s="9" t="s">
        <v>4</v>
      </c>
      <c r="C33" s="9" t="s">
        <v>22</v>
      </c>
      <c r="D33" s="9" t="s">
        <v>23</v>
      </c>
      <c r="E33" s="9" t="s">
        <v>24</v>
      </c>
      <c r="F33" s="9" t="s">
        <v>25</v>
      </c>
      <c r="G33" s="22" t="s">
        <v>26</v>
      </c>
      <c r="H33" s="9" t="s">
        <v>27</v>
      </c>
      <c r="K33" s="9" t="s">
        <v>28</v>
      </c>
    </row>
    <row r="34" spans="1:11" ht="12.75">
      <c r="A34" s="6" t="s">
        <v>218</v>
      </c>
      <c r="B34" s="6" t="s">
        <v>219</v>
      </c>
      <c r="C34" s="14">
        <v>80</v>
      </c>
      <c r="D34" s="14">
        <v>0</v>
      </c>
      <c r="E34" s="14">
        <v>0</v>
      </c>
      <c r="F34" s="6" t="s">
        <v>34</v>
      </c>
      <c r="G34" s="14">
        <v>800</v>
      </c>
      <c r="H34" s="6" t="s">
        <v>35</v>
      </c>
      <c r="I34" s="6" t="s">
        <v>35</v>
      </c>
      <c r="J34" s="6" t="s">
        <v>35</v>
      </c>
      <c r="K34" s="14">
        <v>1173</v>
      </c>
    </row>
    <row r="35" spans="1:11" ht="12.75">
      <c r="A35" s="6" t="s">
        <v>36</v>
      </c>
      <c r="B35" s="6" t="s">
        <v>37</v>
      </c>
      <c r="C35" s="14">
        <v>13</v>
      </c>
      <c r="D35" s="14">
        <v>4</v>
      </c>
      <c r="E35" s="14">
        <v>1</v>
      </c>
      <c r="F35" s="6" t="s">
        <v>34</v>
      </c>
      <c r="G35" s="14">
        <v>280</v>
      </c>
      <c r="H35" s="6" t="s">
        <v>35</v>
      </c>
      <c r="I35" s="6" t="s">
        <v>35</v>
      </c>
      <c r="J35" s="6" t="s">
        <v>35</v>
      </c>
      <c r="K35" s="14">
        <v>1173</v>
      </c>
    </row>
    <row r="36" spans="1:11" ht="12.75">
      <c r="A36" s="6" t="s">
        <v>74</v>
      </c>
      <c r="B36" s="6" t="s">
        <v>222</v>
      </c>
      <c r="C36" s="14">
        <v>6</v>
      </c>
      <c r="D36" s="14">
        <v>1</v>
      </c>
      <c r="E36" s="14">
        <v>2</v>
      </c>
      <c r="F36" s="6" t="s">
        <v>34</v>
      </c>
      <c r="G36" s="14">
        <v>185</v>
      </c>
      <c r="H36" s="6" t="s">
        <v>35</v>
      </c>
      <c r="I36" s="6" t="s">
        <v>35</v>
      </c>
      <c r="J36" s="6" t="s">
        <v>35</v>
      </c>
      <c r="K36" s="14">
        <v>1320</v>
      </c>
    </row>
    <row r="37" spans="1:11" ht="12.75">
      <c r="A37" s="6" t="s">
        <v>215</v>
      </c>
      <c r="B37" s="6" t="s">
        <v>193</v>
      </c>
      <c r="C37" s="14">
        <v>60</v>
      </c>
      <c r="D37" s="14">
        <v>2</v>
      </c>
      <c r="E37" s="14">
        <v>5</v>
      </c>
      <c r="F37" s="6" t="s">
        <v>34</v>
      </c>
      <c r="G37" s="14">
        <v>900</v>
      </c>
      <c r="H37" s="6" t="s">
        <v>35</v>
      </c>
      <c r="I37" s="6" t="s">
        <v>35</v>
      </c>
      <c r="J37" s="6" t="s">
        <v>35</v>
      </c>
      <c r="K37" s="14">
        <v>1466</v>
      </c>
    </row>
    <row r="38" spans="1:11" ht="12.75">
      <c r="A38" s="6" t="s">
        <v>191</v>
      </c>
      <c r="B38" s="6" t="s">
        <v>37</v>
      </c>
      <c r="C38" s="14">
        <v>26</v>
      </c>
      <c r="D38" s="14">
        <v>8</v>
      </c>
      <c r="E38" s="14">
        <v>4</v>
      </c>
      <c r="F38" s="6" t="s">
        <v>34</v>
      </c>
      <c r="G38" s="14">
        <v>660</v>
      </c>
      <c r="H38" s="6" t="s">
        <v>35</v>
      </c>
      <c r="I38" s="6" t="s">
        <v>35</v>
      </c>
      <c r="J38" s="6" t="s">
        <v>35</v>
      </c>
      <c r="K38" s="14">
        <v>1173</v>
      </c>
    </row>
    <row r="39" spans="1:11" ht="12.75">
      <c r="A39" s="6" t="s">
        <v>210</v>
      </c>
      <c r="B39" s="6" t="s">
        <v>211</v>
      </c>
      <c r="C39" s="14">
        <v>0</v>
      </c>
      <c r="D39" s="14">
        <v>0</v>
      </c>
      <c r="E39" s="14">
        <v>0</v>
      </c>
      <c r="F39" s="6" t="s">
        <v>34</v>
      </c>
      <c r="G39" s="14">
        <v>0</v>
      </c>
      <c r="H39" s="6" t="s">
        <v>35</v>
      </c>
      <c r="I39" s="6" t="s">
        <v>35</v>
      </c>
      <c r="J39" s="6" t="s">
        <v>35</v>
      </c>
      <c r="K39" s="14">
        <v>1173</v>
      </c>
    </row>
    <row r="40" spans="1:11" ht="12.75">
      <c r="A40" s="6" t="s">
        <v>131</v>
      </c>
      <c r="B40" s="6" t="s">
        <v>37</v>
      </c>
      <c r="C40" s="14">
        <v>11</v>
      </c>
      <c r="D40" s="14">
        <v>1</v>
      </c>
      <c r="E40" s="14">
        <v>0</v>
      </c>
      <c r="F40" s="6" t="s">
        <v>34</v>
      </c>
      <c r="G40" s="14">
        <v>135</v>
      </c>
      <c r="H40" s="6" t="s">
        <v>35</v>
      </c>
      <c r="I40" s="6" t="s">
        <v>35</v>
      </c>
      <c r="J40" s="6" t="s">
        <v>35</v>
      </c>
      <c r="K40" s="14">
        <v>1173</v>
      </c>
    </row>
    <row r="41" spans="1:11" ht="12.75">
      <c r="A41" s="6" t="s">
        <v>205</v>
      </c>
      <c r="B41" s="6" t="s">
        <v>201</v>
      </c>
      <c r="C41" s="14">
        <v>35</v>
      </c>
      <c r="D41" s="14">
        <v>1</v>
      </c>
      <c r="E41" s="14">
        <v>1</v>
      </c>
      <c r="F41" s="6" t="s">
        <v>34</v>
      </c>
      <c r="G41" s="14">
        <v>425</v>
      </c>
      <c r="H41" s="6" t="s">
        <v>35</v>
      </c>
      <c r="I41" s="6" t="s">
        <v>35</v>
      </c>
      <c r="J41" s="6" t="s">
        <v>35</v>
      </c>
      <c r="K41" s="14">
        <v>1466</v>
      </c>
    </row>
    <row r="42" spans="1:11" ht="12.75">
      <c r="A42" s="6" t="s">
        <v>262</v>
      </c>
      <c r="B42" s="6" t="s">
        <v>263</v>
      </c>
      <c r="C42" s="14">
        <v>13</v>
      </c>
      <c r="D42" s="14">
        <v>2</v>
      </c>
      <c r="E42" s="14">
        <v>4</v>
      </c>
      <c r="F42" s="6" t="s">
        <v>34</v>
      </c>
      <c r="G42" s="14">
        <v>380</v>
      </c>
      <c r="H42" s="6" t="s">
        <v>35</v>
      </c>
      <c r="I42" s="6" t="s">
        <v>35</v>
      </c>
      <c r="J42" s="6" t="s">
        <v>35</v>
      </c>
      <c r="K42" s="14">
        <v>880</v>
      </c>
    </row>
    <row r="43" spans="1:11" ht="12.75">
      <c r="A43" s="6" t="s">
        <v>64</v>
      </c>
      <c r="B43" s="6" t="s">
        <v>65</v>
      </c>
      <c r="C43" s="14">
        <v>15</v>
      </c>
      <c r="D43" s="14">
        <v>1</v>
      </c>
      <c r="E43" s="14">
        <v>2</v>
      </c>
      <c r="F43" s="6" t="s">
        <v>34</v>
      </c>
      <c r="G43" s="14">
        <v>275</v>
      </c>
      <c r="H43" s="6" t="s">
        <v>35</v>
      </c>
      <c r="I43" s="6" t="s">
        <v>35</v>
      </c>
      <c r="J43" s="6" t="s">
        <v>35</v>
      </c>
      <c r="K43" s="14">
        <v>880</v>
      </c>
    </row>
    <row r="44" spans="1:11" ht="12.75">
      <c r="A44" s="6" t="s">
        <v>198</v>
      </c>
      <c r="B44" s="6" t="s">
        <v>199</v>
      </c>
      <c r="C44" s="14">
        <v>11</v>
      </c>
      <c r="D44" s="14">
        <v>1</v>
      </c>
      <c r="E44" s="14">
        <v>15</v>
      </c>
      <c r="F44" s="6" t="s">
        <v>34</v>
      </c>
      <c r="G44" s="14">
        <v>885</v>
      </c>
      <c r="H44" s="6" t="s">
        <v>35</v>
      </c>
      <c r="I44" s="6" t="s">
        <v>35</v>
      </c>
      <c r="J44" s="6" t="s">
        <v>35</v>
      </c>
      <c r="K44" s="14">
        <v>1173</v>
      </c>
    </row>
    <row r="45" spans="1:11" ht="12.75">
      <c r="A45" s="6" t="s">
        <v>60</v>
      </c>
      <c r="B45" s="6" t="s">
        <v>61</v>
      </c>
      <c r="C45" s="14">
        <v>62</v>
      </c>
      <c r="D45" s="14">
        <v>2</v>
      </c>
      <c r="E45" s="14">
        <v>4</v>
      </c>
      <c r="F45" s="6" t="s">
        <v>34</v>
      </c>
      <c r="G45" s="14">
        <v>870</v>
      </c>
      <c r="H45" s="6" t="s">
        <v>35</v>
      </c>
      <c r="I45" s="6" t="s">
        <v>35</v>
      </c>
      <c r="J45" s="6" t="s">
        <v>35</v>
      </c>
      <c r="K45" s="14">
        <v>880</v>
      </c>
    </row>
    <row r="46" spans="1:11" ht="12.75">
      <c r="A46" s="6" t="s">
        <v>164</v>
      </c>
      <c r="B46" s="6" t="s">
        <v>165</v>
      </c>
      <c r="C46" s="14">
        <v>7</v>
      </c>
      <c r="D46" s="14">
        <v>2</v>
      </c>
      <c r="E46" s="14">
        <v>1</v>
      </c>
      <c r="F46" s="6" t="s">
        <v>34</v>
      </c>
      <c r="G46" s="14">
        <v>170</v>
      </c>
      <c r="H46" s="6" t="s">
        <v>35</v>
      </c>
      <c r="I46" s="6" t="s">
        <v>35</v>
      </c>
      <c r="J46" s="6" t="s">
        <v>35</v>
      </c>
      <c r="K46" s="14">
        <v>586</v>
      </c>
    </row>
    <row r="47" spans="1:11" ht="12.75">
      <c r="A47" s="6" t="s">
        <v>132</v>
      </c>
      <c r="B47" s="6" t="s">
        <v>37</v>
      </c>
      <c r="C47" s="14">
        <v>30</v>
      </c>
      <c r="D47" s="14">
        <v>2</v>
      </c>
      <c r="E47" s="14">
        <v>7</v>
      </c>
      <c r="F47" s="6" t="s">
        <v>34</v>
      </c>
      <c r="G47" s="14">
        <v>700</v>
      </c>
      <c r="H47" s="6" t="s">
        <v>224</v>
      </c>
      <c r="I47" s="6" t="s">
        <v>35</v>
      </c>
      <c r="J47" s="6" t="s">
        <v>35</v>
      </c>
      <c r="K47" s="14">
        <v>1173</v>
      </c>
    </row>
    <row r="48" spans="1:11" ht="12.75">
      <c r="A48" s="6" t="s">
        <v>92</v>
      </c>
      <c r="B48" s="6" t="s">
        <v>195</v>
      </c>
      <c r="C48" s="14">
        <v>28</v>
      </c>
      <c r="D48" s="14">
        <v>7</v>
      </c>
      <c r="E48" s="14">
        <v>10</v>
      </c>
      <c r="F48" s="6" t="s">
        <v>103</v>
      </c>
      <c r="G48" s="14">
        <v>1955</v>
      </c>
      <c r="H48" s="6" t="s">
        <v>35</v>
      </c>
      <c r="I48" s="6" t="s">
        <v>35</v>
      </c>
      <c r="J48" s="6" t="s">
        <v>35</v>
      </c>
      <c r="K48" s="14">
        <v>-340</v>
      </c>
    </row>
    <row r="49" spans="1:11" ht="12.75">
      <c r="A49" s="6" t="s">
        <v>200</v>
      </c>
      <c r="B49" s="6" t="s">
        <v>201</v>
      </c>
      <c r="C49" s="14">
        <v>37</v>
      </c>
      <c r="D49" s="14">
        <v>2</v>
      </c>
      <c r="E49" s="14">
        <v>1</v>
      </c>
      <c r="F49" s="6" t="s">
        <v>34</v>
      </c>
      <c r="G49" s="14">
        <v>470</v>
      </c>
      <c r="H49" s="6" t="s">
        <v>35</v>
      </c>
      <c r="I49" s="6" t="s">
        <v>35</v>
      </c>
      <c r="J49" s="6" t="s">
        <v>35</v>
      </c>
      <c r="K49" s="14">
        <v>1466</v>
      </c>
    </row>
    <row r="50" spans="1:11" ht="12.75">
      <c r="A50" s="6" t="s">
        <v>54</v>
      </c>
      <c r="B50" s="6" t="s">
        <v>55</v>
      </c>
      <c r="C50" s="14">
        <v>10</v>
      </c>
      <c r="D50" s="14">
        <v>0</v>
      </c>
      <c r="E50" s="14">
        <v>1</v>
      </c>
      <c r="F50" s="6" t="s">
        <v>34</v>
      </c>
      <c r="G50" s="14">
        <v>150</v>
      </c>
      <c r="H50" s="6" t="s">
        <v>35</v>
      </c>
      <c r="I50" s="6" t="s">
        <v>35</v>
      </c>
      <c r="J50" s="6" t="s">
        <v>35</v>
      </c>
      <c r="K50" s="14">
        <v>880</v>
      </c>
    </row>
    <row r="51" spans="1:11" ht="12.75">
      <c r="A51" s="6" t="s">
        <v>225</v>
      </c>
      <c r="B51" s="6" t="s">
        <v>193</v>
      </c>
      <c r="C51" s="14">
        <v>8</v>
      </c>
      <c r="D51" s="14">
        <v>0</v>
      </c>
      <c r="E51" s="14">
        <v>0</v>
      </c>
      <c r="F51" s="6" t="s">
        <v>34</v>
      </c>
      <c r="G51" s="14">
        <v>80</v>
      </c>
      <c r="H51" s="6" t="s">
        <v>35</v>
      </c>
      <c r="I51" s="6" t="s">
        <v>35</v>
      </c>
      <c r="J51" s="6" t="s">
        <v>35</v>
      </c>
      <c r="K51" s="14">
        <v>1466</v>
      </c>
    </row>
    <row r="52" spans="1:11" ht="12.75">
      <c r="A52" s="6" t="s">
        <v>68</v>
      </c>
      <c r="B52" s="6" t="s">
        <v>193</v>
      </c>
      <c r="C52" s="14">
        <v>33</v>
      </c>
      <c r="D52" s="14">
        <v>4</v>
      </c>
      <c r="E52" s="14">
        <v>15</v>
      </c>
      <c r="F52" s="6" t="s">
        <v>34</v>
      </c>
      <c r="G52" s="14">
        <v>1180</v>
      </c>
      <c r="H52" s="6" t="s">
        <v>35</v>
      </c>
      <c r="I52" s="6" t="s">
        <v>35</v>
      </c>
      <c r="J52" s="6" t="s">
        <v>35</v>
      </c>
      <c r="K52" s="14">
        <v>1466</v>
      </c>
    </row>
    <row r="53" spans="1:11" ht="12.75">
      <c r="A53" s="6" t="s">
        <v>50</v>
      </c>
      <c r="B53" s="6" t="s">
        <v>51</v>
      </c>
      <c r="C53" s="14">
        <v>23</v>
      </c>
      <c r="D53" s="14">
        <v>0</v>
      </c>
      <c r="E53" s="14">
        <v>0</v>
      </c>
      <c r="F53" s="6" t="s">
        <v>34</v>
      </c>
      <c r="G53" s="14">
        <v>230</v>
      </c>
      <c r="H53" s="6" t="s">
        <v>35</v>
      </c>
      <c r="I53" s="6" t="s">
        <v>35</v>
      </c>
      <c r="J53" s="6" t="s">
        <v>35</v>
      </c>
      <c r="K53" s="14">
        <v>880</v>
      </c>
    </row>
    <row r="54" spans="1:11" ht="12.75">
      <c r="A54" s="6" t="s">
        <v>45</v>
      </c>
      <c r="B54" s="6" t="s">
        <v>46</v>
      </c>
      <c r="C54" s="14">
        <v>0</v>
      </c>
      <c r="D54" s="14">
        <v>0</v>
      </c>
      <c r="E54" s="14">
        <v>0</v>
      </c>
      <c r="F54" s="6" t="s">
        <v>34</v>
      </c>
      <c r="G54" s="14">
        <v>0</v>
      </c>
      <c r="H54" s="6" t="s">
        <v>35</v>
      </c>
      <c r="I54" s="6" t="s">
        <v>35</v>
      </c>
      <c r="J54" s="6" t="s">
        <v>35</v>
      </c>
      <c r="K54" s="14">
        <v>880</v>
      </c>
    </row>
    <row r="56" spans="1:4" ht="18.75">
      <c r="A56" s="1" t="s">
        <v>0</v>
      </c>
      <c r="B56" s="2" t="s">
        <v>271</v>
      </c>
      <c r="C56" s="1"/>
      <c r="D56" s="3">
        <v>2</v>
      </c>
    </row>
    <row r="57" ht="14.25">
      <c r="A57" s="4" t="s">
        <v>2</v>
      </c>
    </row>
    <row r="58" spans="1:10" ht="15">
      <c r="A58" s="5" t="s">
        <v>3</v>
      </c>
      <c r="B58" s="5" t="s">
        <v>4</v>
      </c>
      <c r="C58" s="5" t="s">
        <v>5</v>
      </c>
      <c r="D58" s="5" t="s">
        <v>6</v>
      </c>
      <c r="E58" s="5" t="s">
        <v>7</v>
      </c>
      <c r="F58" s="5" t="s">
        <v>8</v>
      </c>
      <c r="G58" s="21" t="s">
        <v>9</v>
      </c>
      <c r="H58" s="5" t="s">
        <v>10</v>
      </c>
      <c r="I58" s="5" t="s">
        <v>11</v>
      </c>
      <c r="J58" s="5"/>
    </row>
    <row r="59" spans="1:10" ht="12.75">
      <c r="A59" s="6" t="s">
        <v>135</v>
      </c>
      <c r="B59" s="14">
        <v>33</v>
      </c>
      <c r="C59" s="14">
        <v>106</v>
      </c>
      <c r="D59" s="14">
        <v>0</v>
      </c>
      <c r="E59" s="14">
        <v>0</v>
      </c>
      <c r="F59" s="6" t="s">
        <v>15</v>
      </c>
      <c r="G59" s="14">
        <v>11100</v>
      </c>
      <c r="H59" s="14">
        <v>2800</v>
      </c>
      <c r="I59" s="14">
        <v>400</v>
      </c>
      <c r="J59" s="14">
        <v>13500</v>
      </c>
    </row>
    <row r="60" spans="1:10" ht="12.75">
      <c r="A60" s="6" t="s">
        <v>137</v>
      </c>
      <c r="B60" s="14">
        <v>28</v>
      </c>
      <c r="C60" s="14">
        <v>86.5</v>
      </c>
      <c r="D60" s="14">
        <v>0</v>
      </c>
      <c r="E60" s="14">
        <v>0</v>
      </c>
      <c r="F60" s="6" t="s">
        <v>15</v>
      </c>
      <c r="G60" s="14">
        <v>9000</v>
      </c>
      <c r="H60" s="14">
        <v>6000</v>
      </c>
      <c r="I60" s="14">
        <v>400</v>
      </c>
      <c r="J60" s="14">
        <v>14600</v>
      </c>
    </row>
    <row r="61" ht="15.75">
      <c r="A61" s="7" t="s">
        <v>272</v>
      </c>
    </row>
    <row r="62" spans="1:2" ht="15">
      <c r="A62" s="8" t="s">
        <v>135</v>
      </c>
      <c r="B62" s="5" t="s">
        <v>273</v>
      </c>
    </row>
    <row r="63" spans="1:9" ht="13.5">
      <c r="A63" s="9" t="s">
        <v>21</v>
      </c>
      <c r="B63" s="9" t="s">
        <v>4</v>
      </c>
      <c r="C63" s="9" t="s">
        <v>274</v>
      </c>
      <c r="D63" s="9" t="s">
        <v>275</v>
      </c>
      <c r="E63" s="9" t="s">
        <v>27</v>
      </c>
      <c r="H63" s="9" t="s">
        <v>276</v>
      </c>
      <c r="I63" s="9" t="s">
        <v>277</v>
      </c>
    </row>
    <row r="64" spans="1:10" ht="12.75">
      <c r="A64" s="6" t="s">
        <v>29</v>
      </c>
      <c r="B64" s="6" t="s">
        <v>278</v>
      </c>
      <c r="C64" s="6" t="s">
        <v>34</v>
      </c>
      <c r="D64" s="6" t="s">
        <v>34</v>
      </c>
      <c r="E64" s="6" t="s">
        <v>35</v>
      </c>
      <c r="F64" s="6" t="s">
        <v>35</v>
      </c>
      <c r="G64" s="23" t="s">
        <v>35</v>
      </c>
      <c r="H64" s="14">
        <v>1</v>
      </c>
      <c r="I64" s="14">
        <v>1</v>
      </c>
      <c r="J64">
        <v>1</v>
      </c>
    </row>
    <row r="65" spans="1:10" ht="12.75">
      <c r="A65" s="6" t="s">
        <v>29</v>
      </c>
      <c r="B65" s="6" t="s">
        <v>279</v>
      </c>
      <c r="C65" s="6" t="s">
        <v>34</v>
      </c>
      <c r="D65" s="6" t="s">
        <v>34</v>
      </c>
      <c r="E65" s="6" t="s">
        <v>35</v>
      </c>
      <c r="F65" s="6" t="s">
        <v>35</v>
      </c>
      <c r="G65" s="23" t="s">
        <v>35</v>
      </c>
      <c r="H65" s="14">
        <v>1</v>
      </c>
      <c r="I65" s="14">
        <v>1</v>
      </c>
      <c r="J65">
        <v>8</v>
      </c>
    </row>
    <row r="66" spans="1:10" ht="12.75">
      <c r="A66" s="6" t="s">
        <v>105</v>
      </c>
      <c r="B66" s="6" t="s">
        <v>280</v>
      </c>
      <c r="C66" s="6" t="s">
        <v>34</v>
      </c>
      <c r="D66" s="6" t="s">
        <v>34</v>
      </c>
      <c r="E66" s="6" t="s">
        <v>35</v>
      </c>
      <c r="F66" s="6" t="s">
        <v>35</v>
      </c>
      <c r="G66" s="23" t="s">
        <v>35</v>
      </c>
      <c r="H66" s="14">
        <v>2</v>
      </c>
      <c r="I66" s="14">
        <v>2</v>
      </c>
      <c r="J66">
        <v>4</v>
      </c>
    </row>
    <row r="67" spans="1:10" ht="12.75">
      <c r="A67" s="6" t="s">
        <v>117</v>
      </c>
      <c r="B67" s="6" t="s">
        <v>281</v>
      </c>
      <c r="C67" s="6" t="s">
        <v>34</v>
      </c>
      <c r="D67" s="6" t="s">
        <v>34</v>
      </c>
      <c r="E67" s="6" t="s">
        <v>35</v>
      </c>
      <c r="F67" s="6" t="s">
        <v>35</v>
      </c>
      <c r="G67" s="23" t="s">
        <v>35</v>
      </c>
      <c r="H67" s="14">
        <v>1</v>
      </c>
      <c r="I67" s="14">
        <v>1</v>
      </c>
      <c r="J67">
        <v>2</v>
      </c>
    </row>
    <row r="68" spans="1:10" ht="12.75">
      <c r="A68" s="6" t="s">
        <v>85</v>
      </c>
      <c r="B68" s="6" t="s">
        <v>282</v>
      </c>
      <c r="C68" s="6" t="s">
        <v>34</v>
      </c>
      <c r="D68" s="6" t="s">
        <v>34</v>
      </c>
      <c r="E68" s="6" t="s">
        <v>35</v>
      </c>
      <c r="F68" s="6" t="s">
        <v>35</v>
      </c>
      <c r="G68" s="23" t="s">
        <v>35</v>
      </c>
      <c r="H68" s="6">
        <v>1.5</v>
      </c>
      <c r="I68" s="6">
        <v>1.5</v>
      </c>
      <c r="J68">
        <v>3</v>
      </c>
    </row>
    <row r="69" spans="1:10" ht="12.75">
      <c r="A69" s="6" t="s">
        <v>107</v>
      </c>
      <c r="B69" s="6" t="s">
        <v>283</v>
      </c>
      <c r="C69" s="6" t="s">
        <v>284</v>
      </c>
      <c r="D69" s="6" t="s">
        <v>34</v>
      </c>
      <c r="E69" s="6" t="s">
        <v>35</v>
      </c>
      <c r="F69" s="6" t="s">
        <v>35</v>
      </c>
      <c r="G69" s="23" t="s">
        <v>35</v>
      </c>
      <c r="H69" s="14">
        <v>0</v>
      </c>
      <c r="I69" s="14">
        <v>0</v>
      </c>
      <c r="J69">
        <v>6</v>
      </c>
    </row>
    <row r="70" spans="1:10" ht="12.75">
      <c r="A70" s="6" t="s">
        <v>184</v>
      </c>
      <c r="B70" s="6" t="s">
        <v>285</v>
      </c>
      <c r="C70" s="6" t="s">
        <v>34</v>
      </c>
      <c r="D70" s="6" t="s">
        <v>34</v>
      </c>
      <c r="E70" s="6" t="s">
        <v>35</v>
      </c>
      <c r="F70" s="6" t="s">
        <v>35</v>
      </c>
      <c r="G70" s="23" t="s">
        <v>35</v>
      </c>
      <c r="H70" s="14">
        <v>1</v>
      </c>
      <c r="I70" s="14">
        <v>1</v>
      </c>
      <c r="J70">
        <v>6</v>
      </c>
    </row>
    <row r="71" spans="1:10" ht="12.75">
      <c r="A71" s="6" t="s">
        <v>238</v>
      </c>
      <c r="B71" s="6" t="s">
        <v>286</v>
      </c>
      <c r="C71" s="6" t="s">
        <v>34</v>
      </c>
      <c r="D71" s="6" t="s">
        <v>34</v>
      </c>
      <c r="E71" s="6" t="s">
        <v>35</v>
      </c>
      <c r="F71" s="6" t="s">
        <v>35</v>
      </c>
      <c r="G71" s="23" t="s">
        <v>35</v>
      </c>
      <c r="H71" s="14">
        <v>1</v>
      </c>
      <c r="I71" s="14">
        <v>1</v>
      </c>
      <c r="J71">
        <v>8</v>
      </c>
    </row>
    <row r="72" spans="1:10" ht="12.75">
      <c r="A72" s="6" t="s">
        <v>238</v>
      </c>
      <c r="B72" s="6" t="s">
        <v>287</v>
      </c>
      <c r="C72" s="6" t="s">
        <v>34</v>
      </c>
      <c r="D72" s="6" t="s">
        <v>34</v>
      </c>
      <c r="E72" s="6" t="s">
        <v>35</v>
      </c>
      <c r="F72" s="6" t="s">
        <v>35</v>
      </c>
      <c r="G72" s="23" t="s">
        <v>35</v>
      </c>
      <c r="H72" s="14">
        <v>1</v>
      </c>
      <c r="I72" s="14">
        <v>1</v>
      </c>
      <c r="J72">
        <v>6</v>
      </c>
    </row>
    <row r="73" spans="1:10" ht="12.75">
      <c r="A73" s="6" t="s">
        <v>149</v>
      </c>
      <c r="B73" s="6" t="s">
        <v>288</v>
      </c>
      <c r="C73" s="6" t="s">
        <v>284</v>
      </c>
      <c r="D73" s="6" t="s">
        <v>34</v>
      </c>
      <c r="E73" s="6" t="s">
        <v>35</v>
      </c>
      <c r="F73" s="6" t="s">
        <v>35</v>
      </c>
      <c r="G73" s="23" t="s">
        <v>35</v>
      </c>
      <c r="H73" s="14">
        <v>0</v>
      </c>
      <c r="I73" s="14">
        <v>0</v>
      </c>
      <c r="J73">
        <v>6</v>
      </c>
    </row>
    <row r="74" spans="1:10" ht="15">
      <c r="A74" s="8" t="s">
        <v>137</v>
      </c>
      <c r="B74" s="5" t="s">
        <v>273</v>
      </c>
      <c r="J74">
        <f>SUM(J64:J73)</f>
        <v>50</v>
      </c>
    </row>
    <row r="75" spans="1:9" ht="13.5">
      <c r="A75" s="9" t="s">
        <v>21</v>
      </c>
      <c r="B75" s="9" t="s">
        <v>4</v>
      </c>
      <c r="C75" s="9" t="s">
        <v>274</v>
      </c>
      <c r="D75" s="9" t="s">
        <v>275</v>
      </c>
      <c r="E75" s="9" t="s">
        <v>27</v>
      </c>
      <c r="H75" s="9" t="s">
        <v>276</v>
      </c>
      <c r="I75" s="9" t="s">
        <v>277</v>
      </c>
    </row>
    <row r="76" spans="1:10" ht="12.75">
      <c r="A76" s="6" t="s">
        <v>131</v>
      </c>
      <c r="B76" s="6" t="s">
        <v>289</v>
      </c>
      <c r="C76" s="6" t="s">
        <v>34</v>
      </c>
      <c r="D76" s="6" t="s">
        <v>34</v>
      </c>
      <c r="E76" s="6" t="s">
        <v>35</v>
      </c>
      <c r="F76" s="6" t="s">
        <v>35</v>
      </c>
      <c r="G76" s="23" t="s">
        <v>35</v>
      </c>
      <c r="H76" s="14">
        <v>1</v>
      </c>
      <c r="I76" s="14">
        <v>1</v>
      </c>
      <c r="J76">
        <v>6</v>
      </c>
    </row>
    <row r="77" spans="1:10" ht="12.75">
      <c r="A77" s="6" t="s">
        <v>191</v>
      </c>
      <c r="B77" s="6" t="s">
        <v>290</v>
      </c>
      <c r="C77" s="6" t="s">
        <v>34</v>
      </c>
      <c r="D77" s="6" t="s">
        <v>34</v>
      </c>
      <c r="E77" s="6" t="s">
        <v>35</v>
      </c>
      <c r="F77" s="6" t="s">
        <v>35</v>
      </c>
      <c r="G77" s="23" t="s">
        <v>35</v>
      </c>
      <c r="H77" s="14">
        <v>1</v>
      </c>
      <c r="I77" s="14">
        <v>1</v>
      </c>
      <c r="J77">
        <v>6</v>
      </c>
    </row>
    <row r="78" spans="1:10" ht="12.75">
      <c r="A78" s="6" t="s">
        <v>64</v>
      </c>
      <c r="B78" s="6" t="s">
        <v>291</v>
      </c>
      <c r="C78" s="6" t="s">
        <v>34</v>
      </c>
      <c r="D78" s="6" t="s">
        <v>34</v>
      </c>
      <c r="E78" s="6" t="s">
        <v>35</v>
      </c>
      <c r="F78" s="6" t="s">
        <v>35</v>
      </c>
      <c r="G78" s="23" t="s">
        <v>35</v>
      </c>
      <c r="H78" s="14">
        <v>1</v>
      </c>
      <c r="I78" s="14">
        <v>1</v>
      </c>
      <c r="J78">
        <v>6</v>
      </c>
    </row>
    <row r="79" spans="1:10" ht="12.75">
      <c r="A79" s="6" t="s">
        <v>200</v>
      </c>
      <c r="B79" s="6" t="s">
        <v>292</v>
      </c>
      <c r="C79" s="6" t="s">
        <v>34</v>
      </c>
      <c r="D79" s="6" t="s">
        <v>34</v>
      </c>
      <c r="E79" s="6" t="s">
        <v>35</v>
      </c>
      <c r="F79" s="6" t="s">
        <v>35</v>
      </c>
      <c r="G79" s="23" t="s">
        <v>35</v>
      </c>
      <c r="H79" s="14">
        <v>1</v>
      </c>
      <c r="I79" s="14">
        <v>0</v>
      </c>
      <c r="J79">
        <v>6</v>
      </c>
    </row>
    <row r="80" spans="1:10" ht="12.75">
      <c r="A80" s="6" t="s">
        <v>92</v>
      </c>
      <c r="B80" s="6" t="s">
        <v>293</v>
      </c>
      <c r="C80" s="6" t="s">
        <v>284</v>
      </c>
      <c r="D80" s="6" t="s">
        <v>34</v>
      </c>
      <c r="E80" s="6" t="s">
        <v>35</v>
      </c>
      <c r="F80" s="6" t="s">
        <v>35</v>
      </c>
      <c r="G80" s="23" t="s">
        <v>35</v>
      </c>
      <c r="H80" s="14">
        <v>0</v>
      </c>
      <c r="I80" s="14">
        <v>0</v>
      </c>
      <c r="J80">
        <v>6</v>
      </c>
    </row>
    <row r="81" spans="1:10" ht="12.75">
      <c r="A81" s="6" t="s">
        <v>132</v>
      </c>
      <c r="B81" s="6" t="s">
        <v>294</v>
      </c>
      <c r="C81" s="6" t="s">
        <v>284</v>
      </c>
      <c r="D81" s="6" t="s">
        <v>34</v>
      </c>
      <c r="E81" s="6" t="s">
        <v>35</v>
      </c>
      <c r="F81" s="6" t="s">
        <v>35</v>
      </c>
      <c r="G81" s="23" t="s">
        <v>35</v>
      </c>
      <c r="H81" s="14">
        <v>0</v>
      </c>
      <c r="I81" s="14">
        <v>0</v>
      </c>
      <c r="J81">
        <v>6</v>
      </c>
    </row>
    <row r="82" spans="1:10" ht="12.75">
      <c r="A82" s="6" t="s">
        <v>131</v>
      </c>
      <c r="B82" s="6" t="s">
        <v>295</v>
      </c>
      <c r="C82" s="6" t="s">
        <v>34</v>
      </c>
      <c r="D82" s="6" t="s">
        <v>34</v>
      </c>
      <c r="E82" s="6" t="s">
        <v>35</v>
      </c>
      <c r="F82" s="6" t="s">
        <v>35</v>
      </c>
      <c r="G82" s="23" t="s">
        <v>35</v>
      </c>
      <c r="H82" s="14">
        <v>1</v>
      </c>
      <c r="I82" s="14">
        <v>1</v>
      </c>
      <c r="J82">
        <v>2</v>
      </c>
    </row>
    <row r="83" spans="1:10" ht="12.75">
      <c r="A83" s="6" t="s">
        <v>218</v>
      </c>
      <c r="B83" s="6" t="s">
        <v>296</v>
      </c>
      <c r="C83" s="6" t="s">
        <v>34</v>
      </c>
      <c r="D83" s="6" t="s">
        <v>34</v>
      </c>
      <c r="E83" s="6" t="s">
        <v>35</v>
      </c>
      <c r="F83" s="6" t="s">
        <v>35</v>
      </c>
      <c r="G83" s="23" t="s">
        <v>35</v>
      </c>
      <c r="H83" s="14">
        <v>1</v>
      </c>
      <c r="I83" s="14">
        <v>0</v>
      </c>
      <c r="J83">
        <v>6</v>
      </c>
    </row>
    <row r="84" spans="1:10" ht="12.75">
      <c r="A84" s="6" t="s">
        <v>210</v>
      </c>
      <c r="B84" s="6" t="s">
        <v>297</v>
      </c>
      <c r="C84" s="6" t="s">
        <v>34</v>
      </c>
      <c r="D84" s="6" t="s">
        <v>34</v>
      </c>
      <c r="E84" s="6" t="s">
        <v>35</v>
      </c>
      <c r="F84" s="6" t="s">
        <v>35</v>
      </c>
      <c r="G84" s="23" t="s">
        <v>35</v>
      </c>
      <c r="H84" s="14">
        <v>1</v>
      </c>
      <c r="I84" s="14">
        <v>1</v>
      </c>
      <c r="J84">
        <v>6</v>
      </c>
    </row>
    <row r="85" ht="12.75">
      <c r="J85">
        <f>SUM(J76:J84)</f>
        <v>50</v>
      </c>
    </row>
    <row r="86" ht="15.75">
      <c r="A86" s="7" t="s">
        <v>20</v>
      </c>
    </row>
    <row r="87" ht="12.75">
      <c r="A87" s="8" t="s">
        <v>135</v>
      </c>
    </row>
    <row r="88" spans="1:9" ht="13.5">
      <c r="A88" s="9" t="s">
        <v>21</v>
      </c>
      <c r="B88" s="9" t="s">
        <v>4</v>
      </c>
      <c r="C88" s="9" t="s">
        <v>298</v>
      </c>
      <c r="D88" s="9" t="s">
        <v>25</v>
      </c>
      <c r="E88" s="9" t="s">
        <v>26</v>
      </c>
      <c r="F88" s="9" t="s">
        <v>27</v>
      </c>
      <c r="I88" s="9" t="s">
        <v>28</v>
      </c>
    </row>
    <row r="89" spans="1:9" ht="12.75">
      <c r="A89" s="6" t="s">
        <v>187</v>
      </c>
      <c r="B89" s="6" t="s">
        <v>300</v>
      </c>
      <c r="C89" s="6" t="s">
        <v>301</v>
      </c>
      <c r="D89" s="6" t="s">
        <v>119</v>
      </c>
      <c r="E89" s="14">
        <v>600</v>
      </c>
      <c r="F89" s="6" t="s">
        <v>35</v>
      </c>
      <c r="G89" s="23" t="s">
        <v>35</v>
      </c>
      <c r="H89" s="6" t="s">
        <v>35</v>
      </c>
      <c r="I89" s="14">
        <v>-600</v>
      </c>
    </row>
    <row r="90" spans="1:9" ht="12.75">
      <c r="A90" s="6" t="s">
        <v>121</v>
      </c>
      <c r="B90" s="6" t="s">
        <v>122</v>
      </c>
      <c r="C90" s="6" t="s">
        <v>299</v>
      </c>
      <c r="D90" s="6" t="s">
        <v>34</v>
      </c>
      <c r="E90" s="14">
        <v>0</v>
      </c>
      <c r="F90" s="6" t="s">
        <v>35</v>
      </c>
      <c r="G90" s="23" t="s">
        <v>35</v>
      </c>
      <c r="H90" s="6" t="s">
        <v>35</v>
      </c>
      <c r="I90" s="14">
        <v>474</v>
      </c>
    </row>
    <row r="91" spans="1:9" ht="12.75">
      <c r="A91" s="6" t="s">
        <v>78</v>
      </c>
      <c r="B91" s="6" t="s">
        <v>144</v>
      </c>
      <c r="C91" s="6" t="s">
        <v>299</v>
      </c>
      <c r="D91" s="6" t="s">
        <v>34</v>
      </c>
      <c r="E91" s="14">
        <v>0</v>
      </c>
      <c r="F91" s="6" t="s">
        <v>35</v>
      </c>
      <c r="G91" s="23" t="s">
        <v>35</v>
      </c>
      <c r="H91" s="6" t="s">
        <v>35</v>
      </c>
      <c r="I91" s="14">
        <v>789</v>
      </c>
    </row>
    <row r="92" spans="1:9" ht="12.75">
      <c r="A92" s="6" t="s">
        <v>140</v>
      </c>
      <c r="B92" s="6" t="s">
        <v>304</v>
      </c>
      <c r="C92" s="6" t="s">
        <v>299</v>
      </c>
      <c r="D92" s="6" t="s">
        <v>119</v>
      </c>
      <c r="E92" s="14">
        <v>1200</v>
      </c>
      <c r="F92" s="6" t="s">
        <v>35</v>
      </c>
      <c r="G92" s="23" t="s">
        <v>35</v>
      </c>
      <c r="H92" s="6" t="s">
        <v>35</v>
      </c>
      <c r="I92" s="14">
        <v>-411</v>
      </c>
    </row>
    <row r="93" spans="1:9" ht="12.75">
      <c r="A93" s="6" t="s">
        <v>169</v>
      </c>
      <c r="B93" s="6" t="s">
        <v>162</v>
      </c>
      <c r="C93" s="6" t="s">
        <v>299</v>
      </c>
      <c r="D93" s="6" t="s">
        <v>34</v>
      </c>
      <c r="E93" s="14">
        <v>0</v>
      </c>
      <c r="F93" s="6" t="s">
        <v>35</v>
      </c>
      <c r="G93" s="23" t="s">
        <v>35</v>
      </c>
      <c r="H93" s="6" t="s">
        <v>35</v>
      </c>
      <c r="I93" s="14">
        <v>789</v>
      </c>
    </row>
    <row r="94" spans="1:9" ht="12.75">
      <c r="A94" s="6" t="s">
        <v>169</v>
      </c>
      <c r="B94" s="6" t="s">
        <v>118</v>
      </c>
      <c r="C94" s="6" t="s">
        <v>301</v>
      </c>
      <c r="D94" s="6" t="s">
        <v>119</v>
      </c>
      <c r="E94" s="14">
        <v>400</v>
      </c>
      <c r="F94" s="6" t="s">
        <v>302</v>
      </c>
      <c r="G94" s="23" t="s">
        <v>35</v>
      </c>
      <c r="H94" s="6" t="s">
        <v>35</v>
      </c>
      <c r="I94" s="14">
        <v>-400</v>
      </c>
    </row>
    <row r="95" spans="1:9" ht="12.75">
      <c r="A95" s="6" t="s">
        <v>100</v>
      </c>
      <c r="B95" s="6" t="s">
        <v>144</v>
      </c>
      <c r="C95" s="6" t="s">
        <v>299</v>
      </c>
      <c r="D95" s="6" t="s">
        <v>34</v>
      </c>
      <c r="E95" s="14">
        <v>0</v>
      </c>
      <c r="F95" s="6" t="s">
        <v>35</v>
      </c>
      <c r="G95" s="23" t="s">
        <v>35</v>
      </c>
      <c r="H95" s="6" t="s">
        <v>35</v>
      </c>
      <c r="I95" s="14">
        <v>789</v>
      </c>
    </row>
    <row r="96" spans="1:9" ht="12.75">
      <c r="A96" s="6" t="s">
        <v>149</v>
      </c>
      <c r="B96" s="6" t="s">
        <v>147</v>
      </c>
      <c r="C96" s="6" t="s">
        <v>299</v>
      </c>
      <c r="D96" s="6" t="s">
        <v>34</v>
      </c>
      <c r="E96" s="14">
        <v>0</v>
      </c>
      <c r="F96" s="6" t="s">
        <v>35</v>
      </c>
      <c r="G96" s="23" t="s">
        <v>35</v>
      </c>
      <c r="H96" s="6" t="s">
        <v>35</v>
      </c>
      <c r="I96" s="14">
        <v>711</v>
      </c>
    </row>
    <row r="97" spans="1:9" ht="12.75">
      <c r="A97" s="6" t="s">
        <v>105</v>
      </c>
      <c r="B97" s="6" t="s">
        <v>106</v>
      </c>
      <c r="C97" s="6" t="s">
        <v>299</v>
      </c>
      <c r="D97" s="6" t="s">
        <v>34</v>
      </c>
      <c r="E97" s="14">
        <v>0</v>
      </c>
      <c r="F97" s="6" t="s">
        <v>35</v>
      </c>
      <c r="G97" s="23" t="s">
        <v>35</v>
      </c>
      <c r="H97" s="6" t="s">
        <v>35</v>
      </c>
      <c r="I97" s="14">
        <v>316</v>
      </c>
    </row>
    <row r="98" spans="1:9" ht="12.75">
      <c r="A98" s="6" t="s">
        <v>81</v>
      </c>
      <c r="B98" s="6" t="s">
        <v>144</v>
      </c>
      <c r="C98" s="6" t="s">
        <v>299</v>
      </c>
      <c r="D98" s="6" t="s">
        <v>34</v>
      </c>
      <c r="E98" s="14">
        <v>0</v>
      </c>
      <c r="F98" s="6" t="s">
        <v>35</v>
      </c>
      <c r="G98" s="23" t="s">
        <v>35</v>
      </c>
      <c r="H98" s="6" t="s">
        <v>35</v>
      </c>
      <c r="I98" s="14">
        <v>789</v>
      </c>
    </row>
    <row r="99" spans="1:9" ht="12.75">
      <c r="A99" s="6" t="s">
        <v>114</v>
      </c>
      <c r="B99" s="6" t="s">
        <v>162</v>
      </c>
      <c r="C99" s="6" t="s">
        <v>299</v>
      </c>
      <c r="D99" s="6" t="s">
        <v>119</v>
      </c>
      <c r="E99" s="14">
        <v>1200</v>
      </c>
      <c r="F99" s="6" t="s">
        <v>35</v>
      </c>
      <c r="G99" s="23" t="s">
        <v>35</v>
      </c>
      <c r="H99" s="6" t="s">
        <v>35</v>
      </c>
      <c r="I99" s="14">
        <v>-411</v>
      </c>
    </row>
    <row r="100" spans="1:9" ht="12.75">
      <c r="A100" s="6" t="s">
        <v>238</v>
      </c>
      <c r="B100" s="6" t="s">
        <v>180</v>
      </c>
      <c r="C100" s="6" t="s">
        <v>299</v>
      </c>
      <c r="D100" s="6" t="s">
        <v>34</v>
      </c>
      <c r="E100" s="14">
        <v>0</v>
      </c>
      <c r="F100" s="6" t="s">
        <v>35</v>
      </c>
      <c r="G100" s="23" t="s">
        <v>35</v>
      </c>
      <c r="H100" s="6" t="s">
        <v>35</v>
      </c>
      <c r="I100" s="14">
        <v>632</v>
      </c>
    </row>
    <row r="101" spans="1:9" ht="12.75">
      <c r="A101" s="6" t="s">
        <v>107</v>
      </c>
      <c r="B101" s="6" t="s">
        <v>108</v>
      </c>
      <c r="C101" s="6" t="s">
        <v>299</v>
      </c>
      <c r="D101" s="6" t="s">
        <v>119</v>
      </c>
      <c r="E101" s="14">
        <v>600</v>
      </c>
      <c r="F101" s="6" t="s">
        <v>35</v>
      </c>
      <c r="G101" s="23" t="s">
        <v>35</v>
      </c>
      <c r="H101" s="6" t="s">
        <v>35</v>
      </c>
      <c r="I101" s="14">
        <v>-126</v>
      </c>
    </row>
    <row r="102" spans="1:9" ht="12.75">
      <c r="A102" s="6" t="s">
        <v>96</v>
      </c>
      <c r="B102" s="6" t="s">
        <v>97</v>
      </c>
      <c r="C102" s="6" t="s">
        <v>299</v>
      </c>
      <c r="D102" s="6" t="s">
        <v>119</v>
      </c>
      <c r="E102" s="14">
        <v>400</v>
      </c>
      <c r="F102" s="6" t="s">
        <v>302</v>
      </c>
      <c r="G102" s="23" t="s">
        <v>35</v>
      </c>
      <c r="H102" s="6" t="s">
        <v>35</v>
      </c>
      <c r="I102" s="14">
        <v>-84</v>
      </c>
    </row>
    <row r="103" spans="1:9" ht="12.75">
      <c r="A103" s="6" t="s">
        <v>96</v>
      </c>
      <c r="B103" s="6" t="s">
        <v>177</v>
      </c>
      <c r="C103" s="6" t="s">
        <v>299</v>
      </c>
      <c r="D103" s="6" t="s">
        <v>119</v>
      </c>
      <c r="E103" s="14">
        <v>1200</v>
      </c>
      <c r="F103" s="6" t="s">
        <v>35</v>
      </c>
      <c r="G103" s="23" t="s">
        <v>35</v>
      </c>
      <c r="H103" s="6" t="s">
        <v>35</v>
      </c>
      <c r="I103" s="14">
        <v>-411</v>
      </c>
    </row>
    <row r="104" spans="1:9" ht="12.75">
      <c r="A104" s="6" t="s">
        <v>155</v>
      </c>
      <c r="B104" s="6" t="s">
        <v>156</v>
      </c>
      <c r="C104" s="6" t="s">
        <v>299</v>
      </c>
      <c r="D104" s="6" t="s">
        <v>34</v>
      </c>
      <c r="E104" s="14">
        <v>0</v>
      </c>
      <c r="F104" s="6" t="s">
        <v>35</v>
      </c>
      <c r="G104" s="23" t="s">
        <v>35</v>
      </c>
      <c r="H104" s="6" t="s">
        <v>35</v>
      </c>
      <c r="I104" s="14">
        <v>789</v>
      </c>
    </row>
    <row r="105" spans="1:9" ht="12.75">
      <c r="A105" s="6" t="s">
        <v>85</v>
      </c>
      <c r="B105" s="6" t="s">
        <v>180</v>
      </c>
      <c r="C105" s="6" t="s">
        <v>299</v>
      </c>
      <c r="D105" s="6" t="s">
        <v>34</v>
      </c>
      <c r="E105" s="14">
        <v>0</v>
      </c>
      <c r="F105" s="6" t="s">
        <v>35</v>
      </c>
      <c r="G105" s="23" t="s">
        <v>35</v>
      </c>
      <c r="H105" s="6" t="s">
        <v>35</v>
      </c>
      <c r="I105" s="14">
        <v>632</v>
      </c>
    </row>
    <row r="106" spans="1:9" ht="12.75">
      <c r="A106" s="6" t="s">
        <v>184</v>
      </c>
      <c r="B106" s="6" t="s">
        <v>185</v>
      </c>
      <c r="C106" s="6" t="s">
        <v>299</v>
      </c>
      <c r="D106" s="6" t="s">
        <v>34</v>
      </c>
      <c r="E106" s="14">
        <v>0</v>
      </c>
      <c r="F106" s="6" t="s">
        <v>35</v>
      </c>
      <c r="G106" s="23" t="s">
        <v>35</v>
      </c>
      <c r="H106" s="6" t="s">
        <v>35</v>
      </c>
      <c r="I106" s="14">
        <v>474</v>
      </c>
    </row>
    <row r="107" spans="1:9" ht="12.75">
      <c r="A107" s="6" t="s">
        <v>172</v>
      </c>
      <c r="B107" s="6" t="s">
        <v>144</v>
      </c>
      <c r="C107" s="6" t="s">
        <v>299</v>
      </c>
      <c r="D107" s="6" t="s">
        <v>34</v>
      </c>
      <c r="E107" s="14">
        <v>0</v>
      </c>
      <c r="F107" s="6" t="s">
        <v>35</v>
      </c>
      <c r="G107" s="23" t="s">
        <v>35</v>
      </c>
      <c r="H107" s="6" t="s">
        <v>35</v>
      </c>
      <c r="I107" s="14">
        <v>789</v>
      </c>
    </row>
    <row r="108" spans="1:9" ht="12.75">
      <c r="A108" s="6" t="s">
        <v>88</v>
      </c>
      <c r="B108" s="6" t="s">
        <v>89</v>
      </c>
      <c r="C108" s="6" t="s">
        <v>299</v>
      </c>
      <c r="D108" s="6" t="s">
        <v>34</v>
      </c>
      <c r="E108" s="14">
        <v>0</v>
      </c>
      <c r="F108" s="6" t="s">
        <v>35</v>
      </c>
      <c r="G108" s="23" t="s">
        <v>35</v>
      </c>
      <c r="H108" s="6" t="s">
        <v>35</v>
      </c>
      <c r="I108" s="14">
        <v>474</v>
      </c>
    </row>
    <row r="109" spans="1:9" ht="12.75">
      <c r="A109" s="6" t="s">
        <v>112</v>
      </c>
      <c r="B109" s="6" t="s">
        <v>147</v>
      </c>
      <c r="C109" s="6" t="s">
        <v>299</v>
      </c>
      <c r="D109" s="6" t="s">
        <v>34</v>
      </c>
      <c r="E109" s="14">
        <v>0</v>
      </c>
      <c r="F109" s="6" t="s">
        <v>35</v>
      </c>
      <c r="G109" s="23" t="s">
        <v>35</v>
      </c>
      <c r="H109" s="6" t="s">
        <v>35</v>
      </c>
      <c r="I109" s="14">
        <v>711</v>
      </c>
    </row>
    <row r="110" spans="1:9" ht="12.75">
      <c r="A110" s="6" t="s">
        <v>29</v>
      </c>
      <c r="B110" s="6" t="s">
        <v>30</v>
      </c>
      <c r="C110" s="6" t="s">
        <v>299</v>
      </c>
      <c r="D110" s="6" t="s">
        <v>34</v>
      </c>
      <c r="E110" s="14">
        <v>0</v>
      </c>
      <c r="F110" s="6" t="s">
        <v>35</v>
      </c>
      <c r="G110" s="23" t="s">
        <v>35</v>
      </c>
      <c r="H110" s="6" t="s">
        <v>35</v>
      </c>
      <c r="I110" s="14">
        <v>711</v>
      </c>
    </row>
    <row r="111" spans="1:9" ht="12.75">
      <c r="A111" s="6" t="s">
        <v>109</v>
      </c>
      <c r="B111" s="6" t="s">
        <v>110</v>
      </c>
      <c r="C111" s="6" t="s">
        <v>299</v>
      </c>
      <c r="D111" s="6" t="s">
        <v>34</v>
      </c>
      <c r="E111" s="14">
        <v>0</v>
      </c>
      <c r="F111" s="6" t="s">
        <v>35</v>
      </c>
      <c r="G111" s="23" t="s">
        <v>35</v>
      </c>
      <c r="H111" s="6" t="s">
        <v>35</v>
      </c>
      <c r="I111" s="14">
        <v>474</v>
      </c>
    </row>
    <row r="112" ht="12.75">
      <c r="A112" s="8" t="s">
        <v>137</v>
      </c>
    </row>
    <row r="113" spans="1:9" ht="13.5">
      <c r="A113" s="9" t="s">
        <v>21</v>
      </c>
      <c r="B113" s="9" t="s">
        <v>4</v>
      </c>
      <c r="C113" s="9" t="s">
        <v>298</v>
      </c>
      <c r="D113" s="9" t="s">
        <v>25</v>
      </c>
      <c r="E113" s="9" t="s">
        <v>26</v>
      </c>
      <c r="F113" s="9" t="s">
        <v>27</v>
      </c>
      <c r="I113" s="9" t="s">
        <v>28</v>
      </c>
    </row>
    <row r="114" spans="1:9" ht="12.75">
      <c r="A114" s="6" t="s">
        <v>60</v>
      </c>
      <c r="B114" s="6" t="s">
        <v>61</v>
      </c>
      <c r="C114" s="6" t="s">
        <v>299</v>
      </c>
      <c r="D114" s="6" t="s">
        <v>119</v>
      </c>
      <c r="E114" s="14">
        <v>600</v>
      </c>
      <c r="F114" s="6" t="s">
        <v>35</v>
      </c>
      <c r="G114" s="23" t="s">
        <v>35</v>
      </c>
      <c r="H114" s="6" t="s">
        <v>35</v>
      </c>
      <c r="I114" s="14">
        <v>-16</v>
      </c>
    </row>
    <row r="115" spans="1:9" ht="12.75">
      <c r="A115" s="6" t="s">
        <v>74</v>
      </c>
      <c r="B115" s="6" t="s">
        <v>222</v>
      </c>
      <c r="C115" s="6" t="s">
        <v>299</v>
      </c>
      <c r="D115" s="6" t="s">
        <v>34</v>
      </c>
      <c r="E115" s="14">
        <v>0</v>
      </c>
      <c r="F115" s="6" t="s">
        <v>305</v>
      </c>
      <c r="G115" s="23" t="s">
        <v>35</v>
      </c>
      <c r="H115" s="6" t="s">
        <v>35</v>
      </c>
      <c r="I115" s="14">
        <v>876</v>
      </c>
    </row>
    <row r="116" spans="1:9" ht="12.75">
      <c r="A116" s="6" t="s">
        <v>50</v>
      </c>
      <c r="B116" s="6" t="s">
        <v>51</v>
      </c>
      <c r="C116" s="6" t="s">
        <v>299</v>
      </c>
      <c r="D116" s="6" t="s">
        <v>119</v>
      </c>
      <c r="E116" s="14">
        <v>600</v>
      </c>
      <c r="F116" s="6" t="s">
        <v>35</v>
      </c>
      <c r="G116" s="23" t="s">
        <v>35</v>
      </c>
      <c r="H116" s="6" t="s">
        <v>35</v>
      </c>
      <c r="I116" s="14">
        <v>-16</v>
      </c>
    </row>
    <row r="117" spans="1:9" ht="12.75">
      <c r="A117" s="6" t="s">
        <v>68</v>
      </c>
      <c r="B117" s="6" t="s">
        <v>193</v>
      </c>
      <c r="C117" s="6" t="s">
        <v>299</v>
      </c>
      <c r="D117" s="6" t="s">
        <v>119</v>
      </c>
      <c r="E117" s="14">
        <v>1200</v>
      </c>
      <c r="F117" s="6" t="s">
        <v>35</v>
      </c>
      <c r="G117" s="23" t="s">
        <v>35</v>
      </c>
      <c r="H117" s="6" t="s">
        <v>35</v>
      </c>
      <c r="I117" s="14">
        <v>-227</v>
      </c>
    </row>
    <row r="118" spans="1:9" ht="12.75">
      <c r="A118" s="6" t="s">
        <v>64</v>
      </c>
      <c r="B118" s="6" t="s">
        <v>65</v>
      </c>
      <c r="C118" s="6" t="s">
        <v>299</v>
      </c>
      <c r="D118" s="6" t="s">
        <v>34</v>
      </c>
      <c r="E118" s="14">
        <v>0</v>
      </c>
      <c r="F118" s="6" t="s">
        <v>35</v>
      </c>
      <c r="G118" s="23" t="s">
        <v>35</v>
      </c>
      <c r="H118" s="6" t="s">
        <v>35</v>
      </c>
      <c r="I118" s="14">
        <v>584</v>
      </c>
    </row>
    <row r="119" spans="1:9" ht="12.75">
      <c r="A119" s="6" t="s">
        <v>36</v>
      </c>
      <c r="B119" s="6" t="s">
        <v>37</v>
      </c>
      <c r="C119" s="6" t="s">
        <v>299</v>
      </c>
      <c r="D119" s="6" t="s">
        <v>34</v>
      </c>
      <c r="E119" s="14">
        <v>0</v>
      </c>
      <c r="F119" s="6" t="s">
        <v>35</v>
      </c>
      <c r="G119" s="23" t="s">
        <v>35</v>
      </c>
      <c r="H119" s="6" t="s">
        <v>35</v>
      </c>
      <c r="I119" s="14">
        <v>779</v>
      </c>
    </row>
    <row r="120" spans="1:9" ht="12.75">
      <c r="A120" s="6" t="s">
        <v>225</v>
      </c>
      <c r="B120" s="6" t="s">
        <v>193</v>
      </c>
      <c r="C120" s="6" t="s">
        <v>299</v>
      </c>
      <c r="D120" s="6" t="s">
        <v>34</v>
      </c>
      <c r="E120" s="14">
        <v>0</v>
      </c>
      <c r="F120" s="6" t="s">
        <v>35</v>
      </c>
      <c r="G120" s="23" t="s">
        <v>35</v>
      </c>
      <c r="H120" s="6" t="s">
        <v>35</v>
      </c>
      <c r="I120" s="14">
        <v>973</v>
      </c>
    </row>
    <row r="121" spans="1:9" ht="12.75">
      <c r="A121" s="6" t="s">
        <v>54</v>
      </c>
      <c r="B121" s="6" t="s">
        <v>55</v>
      </c>
      <c r="C121" s="6" t="s">
        <v>299</v>
      </c>
      <c r="D121" s="6" t="s">
        <v>34</v>
      </c>
      <c r="E121" s="14">
        <v>0</v>
      </c>
      <c r="F121" s="6" t="s">
        <v>35</v>
      </c>
      <c r="G121" s="23" t="s">
        <v>35</v>
      </c>
      <c r="H121" s="6" t="s">
        <v>35</v>
      </c>
      <c r="I121" s="14">
        <v>584</v>
      </c>
    </row>
    <row r="122" spans="1:9" ht="12.75">
      <c r="A122" s="6" t="s">
        <v>200</v>
      </c>
      <c r="B122" s="6" t="s">
        <v>201</v>
      </c>
      <c r="C122" s="6" t="s">
        <v>299</v>
      </c>
      <c r="D122" s="6" t="s">
        <v>34</v>
      </c>
      <c r="E122" s="14">
        <v>0</v>
      </c>
      <c r="F122" s="6" t="s">
        <v>35</v>
      </c>
      <c r="G122" s="23" t="s">
        <v>35</v>
      </c>
      <c r="H122" s="6" t="s">
        <v>35</v>
      </c>
      <c r="I122" s="14">
        <v>973</v>
      </c>
    </row>
    <row r="123" spans="1:9" ht="12.75">
      <c r="A123" s="6" t="s">
        <v>131</v>
      </c>
      <c r="B123" s="6" t="s">
        <v>37</v>
      </c>
      <c r="C123" s="6" t="s">
        <v>299</v>
      </c>
      <c r="D123" s="6" t="s">
        <v>34</v>
      </c>
      <c r="E123" s="14">
        <v>0</v>
      </c>
      <c r="F123" s="6" t="s">
        <v>35</v>
      </c>
      <c r="G123" s="23" t="s">
        <v>35</v>
      </c>
      <c r="H123" s="6" t="s">
        <v>35</v>
      </c>
      <c r="I123" s="14">
        <v>779</v>
      </c>
    </row>
    <row r="124" spans="1:9" ht="12.75">
      <c r="A124" s="6" t="s">
        <v>92</v>
      </c>
      <c r="B124" s="6" t="s">
        <v>195</v>
      </c>
      <c r="C124" s="6" t="s">
        <v>299</v>
      </c>
      <c r="D124" s="6" t="s">
        <v>34</v>
      </c>
      <c r="E124" s="14">
        <v>0</v>
      </c>
      <c r="F124" s="6" t="s">
        <v>35</v>
      </c>
      <c r="G124" s="23" t="s">
        <v>35</v>
      </c>
      <c r="H124" s="6" t="s">
        <v>35</v>
      </c>
      <c r="I124" s="14">
        <v>876</v>
      </c>
    </row>
    <row r="125" spans="1:9" ht="12.75">
      <c r="A125" s="6" t="s">
        <v>215</v>
      </c>
      <c r="B125" s="6" t="s">
        <v>193</v>
      </c>
      <c r="C125" s="6" t="s">
        <v>299</v>
      </c>
      <c r="D125" s="6" t="s">
        <v>34</v>
      </c>
      <c r="E125" s="14">
        <v>0</v>
      </c>
      <c r="F125" s="6" t="s">
        <v>35</v>
      </c>
      <c r="G125" s="23" t="s">
        <v>35</v>
      </c>
      <c r="H125" s="6" t="s">
        <v>35</v>
      </c>
      <c r="I125" s="14">
        <v>973</v>
      </c>
    </row>
    <row r="126" spans="1:9" ht="12.75">
      <c r="A126" s="6" t="s">
        <v>210</v>
      </c>
      <c r="B126" s="6" t="s">
        <v>211</v>
      </c>
      <c r="C126" s="6" t="s">
        <v>299</v>
      </c>
      <c r="D126" s="6" t="s">
        <v>34</v>
      </c>
      <c r="E126" s="14">
        <v>0</v>
      </c>
      <c r="F126" s="6" t="s">
        <v>35</v>
      </c>
      <c r="G126" s="23" t="s">
        <v>35</v>
      </c>
      <c r="H126" s="6" t="s">
        <v>35</v>
      </c>
      <c r="I126" s="14">
        <v>779</v>
      </c>
    </row>
    <row r="127" spans="1:9" ht="12.75">
      <c r="A127" s="6" t="s">
        <v>205</v>
      </c>
      <c r="B127" s="6" t="s">
        <v>201</v>
      </c>
      <c r="C127" s="6" t="s">
        <v>299</v>
      </c>
      <c r="D127" s="6" t="s">
        <v>34</v>
      </c>
      <c r="E127" s="14">
        <v>0</v>
      </c>
      <c r="F127" s="6" t="s">
        <v>35</v>
      </c>
      <c r="G127" s="23" t="s">
        <v>35</v>
      </c>
      <c r="H127" s="6" t="s">
        <v>35</v>
      </c>
      <c r="I127" s="14">
        <v>973</v>
      </c>
    </row>
    <row r="128" spans="1:9" ht="12.75">
      <c r="A128" s="6" t="s">
        <v>262</v>
      </c>
      <c r="B128" s="6" t="s">
        <v>263</v>
      </c>
      <c r="C128" s="6" t="s">
        <v>299</v>
      </c>
      <c r="D128" s="6" t="s">
        <v>34</v>
      </c>
      <c r="E128" s="14">
        <v>0</v>
      </c>
      <c r="F128" s="6" t="s">
        <v>35</v>
      </c>
      <c r="G128" s="23" t="s">
        <v>35</v>
      </c>
      <c r="H128" s="6" t="s">
        <v>35</v>
      </c>
      <c r="I128" s="14">
        <v>584</v>
      </c>
    </row>
    <row r="129" spans="1:9" ht="12.75">
      <c r="A129" s="6" t="s">
        <v>198</v>
      </c>
      <c r="B129" s="6" t="s">
        <v>199</v>
      </c>
      <c r="C129" s="6" t="s">
        <v>299</v>
      </c>
      <c r="D129" s="6" t="s">
        <v>34</v>
      </c>
      <c r="E129" s="14">
        <v>0</v>
      </c>
      <c r="F129" s="6" t="s">
        <v>35</v>
      </c>
      <c r="G129" s="23" t="s">
        <v>35</v>
      </c>
      <c r="H129" s="6" t="s">
        <v>35</v>
      </c>
      <c r="I129" s="14">
        <v>779</v>
      </c>
    </row>
    <row r="130" spans="1:9" ht="12.75">
      <c r="A130" s="6" t="s">
        <v>218</v>
      </c>
      <c r="B130" s="6" t="s">
        <v>219</v>
      </c>
      <c r="C130" s="6" t="s">
        <v>299</v>
      </c>
      <c r="D130" s="6" t="s">
        <v>34</v>
      </c>
      <c r="E130" s="14">
        <v>0</v>
      </c>
      <c r="F130" s="6" t="s">
        <v>35</v>
      </c>
      <c r="G130" s="23" t="s">
        <v>35</v>
      </c>
      <c r="H130" s="6" t="s">
        <v>35</v>
      </c>
      <c r="I130" s="14">
        <v>779</v>
      </c>
    </row>
    <row r="131" spans="1:9" ht="12.75">
      <c r="A131" s="6" t="s">
        <v>164</v>
      </c>
      <c r="B131" s="6" t="s">
        <v>165</v>
      </c>
      <c r="C131" s="6" t="s">
        <v>299</v>
      </c>
      <c r="D131" s="6" t="s">
        <v>34</v>
      </c>
      <c r="E131" s="14">
        <v>0</v>
      </c>
      <c r="F131" s="6" t="s">
        <v>35</v>
      </c>
      <c r="G131" s="23" t="s">
        <v>35</v>
      </c>
      <c r="H131" s="6" t="s">
        <v>35</v>
      </c>
      <c r="I131" s="14">
        <v>389</v>
      </c>
    </row>
    <row r="132" spans="1:9" ht="12.75">
      <c r="A132" s="6" t="s">
        <v>132</v>
      </c>
      <c r="B132" s="6" t="s">
        <v>37</v>
      </c>
      <c r="C132" s="6" t="s">
        <v>299</v>
      </c>
      <c r="D132" s="6" t="s">
        <v>34</v>
      </c>
      <c r="E132" s="14">
        <v>0</v>
      </c>
      <c r="F132" s="6" t="s">
        <v>35</v>
      </c>
      <c r="G132" s="23" t="s">
        <v>35</v>
      </c>
      <c r="H132" s="6" t="s">
        <v>35</v>
      </c>
      <c r="I132" s="14">
        <v>779</v>
      </c>
    </row>
    <row r="134" spans="1:4" ht="18.75">
      <c r="A134" s="1" t="s">
        <v>0</v>
      </c>
      <c r="B134" s="2" t="s">
        <v>374</v>
      </c>
      <c r="C134" s="1"/>
      <c r="D134" s="3">
        <v>3</v>
      </c>
    </row>
    <row r="135" ht="14.25">
      <c r="A135" s="4" t="s">
        <v>2</v>
      </c>
    </row>
    <row r="136" spans="1:10" ht="15">
      <c r="A136" s="5" t="s">
        <v>3</v>
      </c>
      <c r="B136" s="5" t="s">
        <v>4</v>
      </c>
      <c r="C136" s="5" t="s">
        <v>5</v>
      </c>
      <c r="D136" s="5" t="s">
        <v>10</v>
      </c>
      <c r="E136" s="5" t="s">
        <v>11</v>
      </c>
      <c r="F136" s="5"/>
      <c r="G136" s="21"/>
      <c r="J136" s="5"/>
    </row>
    <row r="137" spans="1:8" ht="12.75">
      <c r="A137" s="6" t="s">
        <v>135</v>
      </c>
      <c r="B137" s="14">
        <v>22</v>
      </c>
      <c r="C137" s="14">
        <v>98</v>
      </c>
      <c r="D137" s="14">
        <v>10980</v>
      </c>
      <c r="E137" s="14">
        <v>100</v>
      </c>
      <c r="F137" s="14">
        <v>10880</v>
      </c>
      <c r="H137">
        <f>SUM(G167:G188)</f>
        <v>10980</v>
      </c>
    </row>
    <row r="138" spans="1:6" ht="12.75">
      <c r="A138" s="6" t="s">
        <v>137</v>
      </c>
      <c r="B138" s="14">
        <v>22</v>
      </c>
      <c r="C138" s="14">
        <v>98.5</v>
      </c>
      <c r="D138" s="14">
        <v>29345</v>
      </c>
      <c r="E138" s="14">
        <v>200</v>
      </c>
      <c r="F138" s="14">
        <v>29145</v>
      </c>
    </row>
    <row r="139" ht="15.75">
      <c r="A139" s="7" t="s">
        <v>20</v>
      </c>
    </row>
    <row r="140" ht="12.75">
      <c r="A140" s="8" t="s">
        <v>135</v>
      </c>
    </row>
    <row r="141" spans="1:11" ht="13.5">
      <c r="A141" s="9" t="s">
        <v>21</v>
      </c>
      <c r="B141" s="9" t="s">
        <v>4</v>
      </c>
      <c r="C141" s="9" t="s">
        <v>22</v>
      </c>
      <c r="D141" s="9" t="s">
        <v>23</v>
      </c>
      <c r="E141" s="9" t="s">
        <v>24</v>
      </c>
      <c r="F141" s="9" t="s">
        <v>25</v>
      </c>
      <c r="G141" s="22" t="s">
        <v>26</v>
      </c>
      <c r="H141" s="9" t="s">
        <v>27</v>
      </c>
      <c r="K141" s="9" t="s">
        <v>28</v>
      </c>
    </row>
    <row r="142" spans="1:11" ht="12.75">
      <c r="A142" s="6" t="s">
        <v>187</v>
      </c>
      <c r="B142" s="6" t="s">
        <v>314</v>
      </c>
      <c r="C142" s="14">
        <v>52</v>
      </c>
      <c r="D142" s="14">
        <v>13</v>
      </c>
      <c r="E142" s="14">
        <v>26</v>
      </c>
      <c r="F142" s="6" t="s">
        <v>34</v>
      </c>
      <c r="G142" s="14">
        <v>2145</v>
      </c>
      <c r="H142" s="6" t="s">
        <v>35</v>
      </c>
      <c r="I142" s="6" t="s">
        <v>35</v>
      </c>
      <c r="J142" s="6" t="s">
        <v>35</v>
      </c>
      <c r="K142" s="14">
        <v>567</v>
      </c>
    </row>
    <row r="143" spans="1:11" ht="12.75">
      <c r="A143" s="6" t="s">
        <v>121</v>
      </c>
      <c r="B143" s="6" t="s">
        <v>122</v>
      </c>
      <c r="C143" s="14">
        <v>47</v>
      </c>
      <c r="D143" s="14">
        <v>13</v>
      </c>
      <c r="E143" s="14">
        <v>6</v>
      </c>
      <c r="F143" s="6" t="s">
        <v>103</v>
      </c>
      <c r="G143" s="14">
        <v>1695</v>
      </c>
      <c r="H143" s="6" t="s">
        <v>35</v>
      </c>
      <c r="I143" s="6" t="s">
        <v>35</v>
      </c>
      <c r="J143" s="6" t="s">
        <v>35</v>
      </c>
      <c r="K143" s="14">
        <v>-387</v>
      </c>
    </row>
    <row r="144" spans="1:11" ht="12.75">
      <c r="A144" s="6" t="s">
        <v>78</v>
      </c>
      <c r="B144" s="6" t="s">
        <v>144</v>
      </c>
      <c r="C144" s="14">
        <v>27</v>
      </c>
      <c r="D144" s="14">
        <v>19</v>
      </c>
      <c r="E144" s="14">
        <v>57</v>
      </c>
      <c r="F144" s="6" t="s">
        <v>103</v>
      </c>
      <c r="G144" s="14">
        <v>4795</v>
      </c>
      <c r="H144" s="6" t="s">
        <v>35</v>
      </c>
      <c r="I144" s="6" t="s">
        <v>35</v>
      </c>
      <c r="J144" s="6" t="s">
        <v>35</v>
      </c>
      <c r="K144" s="14">
        <v>-846</v>
      </c>
    </row>
    <row r="145" spans="1:11" ht="12.75">
      <c r="A145" s="6" t="s">
        <v>169</v>
      </c>
      <c r="B145" s="6" t="s">
        <v>162</v>
      </c>
      <c r="C145" s="14">
        <v>33</v>
      </c>
      <c r="D145" s="14">
        <v>5</v>
      </c>
      <c r="E145" s="14">
        <v>5</v>
      </c>
      <c r="F145" s="6" t="s">
        <v>34</v>
      </c>
      <c r="G145" s="14">
        <v>705</v>
      </c>
      <c r="H145" s="6" t="s">
        <v>35</v>
      </c>
      <c r="I145" s="6" t="s">
        <v>35</v>
      </c>
      <c r="J145" s="6" t="s">
        <v>35</v>
      </c>
      <c r="K145" s="14">
        <v>709</v>
      </c>
    </row>
    <row r="146" spans="1:11" ht="12.75">
      <c r="A146" s="6" t="s">
        <v>164</v>
      </c>
      <c r="B146" s="6" t="s">
        <v>165</v>
      </c>
      <c r="C146" s="14">
        <v>13</v>
      </c>
      <c r="D146" s="14">
        <v>2</v>
      </c>
      <c r="E146" s="14">
        <v>0</v>
      </c>
      <c r="F146" s="6" t="s">
        <v>34</v>
      </c>
      <c r="G146" s="14">
        <v>180</v>
      </c>
      <c r="H146" s="6" t="s">
        <v>35</v>
      </c>
      <c r="I146" s="6" t="s">
        <v>35</v>
      </c>
      <c r="J146" s="6" t="s">
        <v>35</v>
      </c>
      <c r="K146" s="14">
        <v>284</v>
      </c>
    </row>
    <row r="147" spans="1:11" ht="12.75">
      <c r="A147" s="6" t="s">
        <v>100</v>
      </c>
      <c r="B147" s="6" t="s">
        <v>144</v>
      </c>
      <c r="C147" s="14">
        <v>34</v>
      </c>
      <c r="D147" s="14">
        <v>4</v>
      </c>
      <c r="E147" s="14">
        <v>7</v>
      </c>
      <c r="F147" s="6" t="s">
        <v>34</v>
      </c>
      <c r="G147" s="14">
        <v>790</v>
      </c>
      <c r="H147" s="6" t="s">
        <v>35</v>
      </c>
      <c r="I147" s="6" t="s">
        <v>35</v>
      </c>
      <c r="J147" s="6" t="s">
        <v>35</v>
      </c>
      <c r="K147" s="14">
        <v>709</v>
      </c>
    </row>
    <row r="148" spans="1:11" ht="12.75">
      <c r="A148" s="6" t="s">
        <v>149</v>
      </c>
      <c r="B148" s="6" t="s">
        <v>147</v>
      </c>
      <c r="C148" s="14">
        <v>38</v>
      </c>
      <c r="D148" s="14">
        <v>4</v>
      </c>
      <c r="E148" s="14">
        <v>3</v>
      </c>
      <c r="F148" s="6" t="s">
        <v>34</v>
      </c>
      <c r="G148" s="14">
        <v>630</v>
      </c>
      <c r="H148" s="6" t="s">
        <v>35</v>
      </c>
      <c r="I148" s="6" t="s">
        <v>35</v>
      </c>
      <c r="J148" s="6" t="s">
        <v>35</v>
      </c>
      <c r="K148" s="14">
        <v>638</v>
      </c>
    </row>
    <row r="149" spans="1:11" ht="12.75">
      <c r="A149" s="6" t="s">
        <v>105</v>
      </c>
      <c r="B149" s="6" t="s">
        <v>106</v>
      </c>
      <c r="C149" s="14">
        <v>1</v>
      </c>
      <c r="D149" s="14">
        <v>0</v>
      </c>
      <c r="E149" s="14">
        <v>0</v>
      </c>
      <c r="F149" s="6" t="s">
        <v>34</v>
      </c>
      <c r="G149" s="14">
        <v>10</v>
      </c>
      <c r="H149" s="6" t="s">
        <v>35</v>
      </c>
      <c r="I149" s="6" t="s">
        <v>35</v>
      </c>
      <c r="J149" s="6" t="s">
        <v>35</v>
      </c>
      <c r="K149" s="14">
        <v>284</v>
      </c>
    </row>
    <row r="150" spans="1:11" ht="12.75">
      <c r="A150" s="6" t="s">
        <v>81</v>
      </c>
      <c r="B150" s="6" t="s">
        <v>144</v>
      </c>
      <c r="C150" s="14">
        <v>25</v>
      </c>
      <c r="D150" s="14">
        <v>4</v>
      </c>
      <c r="E150" s="14">
        <v>3</v>
      </c>
      <c r="F150" s="6" t="s">
        <v>34</v>
      </c>
      <c r="G150" s="14">
        <v>500</v>
      </c>
      <c r="H150" s="6" t="s">
        <v>35</v>
      </c>
      <c r="I150" s="6" t="s">
        <v>35</v>
      </c>
      <c r="J150" s="6" t="s">
        <v>35</v>
      </c>
      <c r="K150" s="14">
        <v>709</v>
      </c>
    </row>
    <row r="151" spans="1:11" ht="12.75">
      <c r="A151" s="6" t="s">
        <v>238</v>
      </c>
      <c r="B151" s="6" t="s">
        <v>180</v>
      </c>
      <c r="C151" s="14">
        <v>57</v>
      </c>
      <c r="D151" s="14">
        <v>11</v>
      </c>
      <c r="E151" s="14">
        <v>36</v>
      </c>
      <c r="F151" s="6" t="s">
        <v>119</v>
      </c>
      <c r="G151" s="14">
        <v>3445</v>
      </c>
      <c r="H151" s="6" t="s">
        <v>35</v>
      </c>
      <c r="I151" s="6" t="s">
        <v>35</v>
      </c>
      <c r="J151" s="6" t="s">
        <v>35</v>
      </c>
      <c r="K151" s="14">
        <v>-233</v>
      </c>
    </row>
    <row r="152" spans="1:11" ht="12.75">
      <c r="A152" s="6" t="s">
        <v>117</v>
      </c>
      <c r="B152" s="6" t="s">
        <v>118</v>
      </c>
      <c r="C152" s="14">
        <v>0</v>
      </c>
      <c r="D152" s="14">
        <v>0</v>
      </c>
      <c r="E152" s="14">
        <v>0</v>
      </c>
      <c r="F152" s="6" t="s">
        <v>34</v>
      </c>
      <c r="G152" s="14">
        <v>0</v>
      </c>
      <c r="H152" s="6" t="s">
        <v>35</v>
      </c>
      <c r="I152" s="6" t="s">
        <v>35</v>
      </c>
      <c r="J152" s="6" t="s">
        <v>35</v>
      </c>
      <c r="K152" s="14">
        <v>284</v>
      </c>
    </row>
    <row r="153" spans="1:11" ht="12.75">
      <c r="A153" s="6" t="s">
        <v>107</v>
      </c>
      <c r="B153" s="6" t="s">
        <v>108</v>
      </c>
      <c r="C153" s="14">
        <v>2</v>
      </c>
      <c r="D153" s="14">
        <v>0</v>
      </c>
      <c r="E153" s="14">
        <v>0</v>
      </c>
      <c r="F153" s="6" t="s">
        <v>34</v>
      </c>
      <c r="G153" s="14">
        <v>20</v>
      </c>
      <c r="H153" s="6" t="s">
        <v>35</v>
      </c>
      <c r="I153" s="6" t="s">
        <v>35</v>
      </c>
      <c r="J153" s="6" t="s">
        <v>35</v>
      </c>
      <c r="K153" s="14">
        <v>425</v>
      </c>
    </row>
    <row r="154" spans="1:11" ht="12.75">
      <c r="A154" s="6" t="s">
        <v>96</v>
      </c>
      <c r="B154" s="6" t="s">
        <v>177</v>
      </c>
      <c r="C154" s="14">
        <v>54</v>
      </c>
      <c r="D154" s="14">
        <v>11</v>
      </c>
      <c r="E154" s="14">
        <v>25</v>
      </c>
      <c r="F154" s="6" t="s">
        <v>34</v>
      </c>
      <c r="G154" s="14">
        <v>2065</v>
      </c>
      <c r="H154" s="6" t="s">
        <v>35</v>
      </c>
      <c r="I154" s="6" t="s">
        <v>35</v>
      </c>
      <c r="J154" s="6" t="s">
        <v>35</v>
      </c>
      <c r="K154" s="14">
        <v>709</v>
      </c>
    </row>
    <row r="155" spans="1:11" ht="12.75">
      <c r="A155" s="6" t="s">
        <v>155</v>
      </c>
      <c r="B155" s="6" t="s">
        <v>156</v>
      </c>
      <c r="C155" s="14">
        <v>64</v>
      </c>
      <c r="D155" s="14">
        <v>6</v>
      </c>
      <c r="E155" s="14">
        <v>24</v>
      </c>
      <c r="F155" s="6" t="s">
        <v>119</v>
      </c>
      <c r="G155" s="14">
        <v>3190</v>
      </c>
      <c r="H155" s="6" t="s">
        <v>35</v>
      </c>
      <c r="I155" s="6" t="s">
        <v>35</v>
      </c>
      <c r="J155" s="6" t="s">
        <v>35</v>
      </c>
      <c r="K155" s="14">
        <v>-491</v>
      </c>
    </row>
    <row r="156" spans="1:11" ht="12.75">
      <c r="A156" s="6" t="s">
        <v>85</v>
      </c>
      <c r="B156" s="6" t="s">
        <v>180</v>
      </c>
      <c r="C156" s="14">
        <v>41</v>
      </c>
      <c r="D156" s="14">
        <v>8</v>
      </c>
      <c r="E156" s="14">
        <v>12</v>
      </c>
      <c r="F156" s="6" t="s">
        <v>34</v>
      </c>
      <c r="G156" s="14">
        <v>1210</v>
      </c>
      <c r="H156" s="6" t="s">
        <v>35</v>
      </c>
      <c r="I156" s="6" t="s">
        <v>35</v>
      </c>
      <c r="J156" s="6" t="s">
        <v>35</v>
      </c>
      <c r="K156" s="14">
        <v>567</v>
      </c>
    </row>
    <row r="157" spans="1:11" ht="12.75">
      <c r="A157" s="6" t="s">
        <v>184</v>
      </c>
      <c r="B157" s="6" t="s">
        <v>185</v>
      </c>
      <c r="C157" s="14">
        <v>12</v>
      </c>
      <c r="D157" s="14">
        <v>3</v>
      </c>
      <c r="E157" s="14">
        <v>3</v>
      </c>
      <c r="F157" s="6" t="s">
        <v>34</v>
      </c>
      <c r="G157" s="14">
        <v>345</v>
      </c>
      <c r="H157" s="6" t="s">
        <v>35</v>
      </c>
      <c r="I157" s="6" t="s">
        <v>35</v>
      </c>
      <c r="J157" s="6" t="s">
        <v>35</v>
      </c>
      <c r="K157" s="14">
        <v>425</v>
      </c>
    </row>
    <row r="158" spans="1:11" ht="12.75">
      <c r="A158" s="6" t="s">
        <v>172</v>
      </c>
      <c r="B158" s="6" t="s">
        <v>144</v>
      </c>
      <c r="C158" s="14">
        <v>22</v>
      </c>
      <c r="D158" s="14">
        <v>7</v>
      </c>
      <c r="E158" s="14">
        <v>21</v>
      </c>
      <c r="F158" s="6" t="s">
        <v>34</v>
      </c>
      <c r="G158" s="14">
        <v>1445</v>
      </c>
      <c r="H158" s="6" t="s">
        <v>35</v>
      </c>
      <c r="I158" s="6" t="s">
        <v>35</v>
      </c>
      <c r="J158" s="6" t="s">
        <v>35</v>
      </c>
      <c r="K158" s="14">
        <v>709</v>
      </c>
    </row>
    <row r="159" spans="1:11" ht="12.75">
      <c r="A159" s="6" t="s">
        <v>88</v>
      </c>
      <c r="B159" s="6" t="s">
        <v>89</v>
      </c>
      <c r="C159" s="14">
        <v>39</v>
      </c>
      <c r="D159" s="14">
        <v>1</v>
      </c>
      <c r="E159" s="14">
        <v>1</v>
      </c>
      <c r="F159" s="6" t="s">
        <v>34</v>
      </c>
      <c r="G159" s="14">
        <v>465</v>
      </c>
      <c r="H159" s="6" t="s">
        <v>35</v>
      </c>
      <c r="I159" s="6" t="s">
        <v>35</v>
      </c>
      <c r="J159" s="6" t="s">
        <v>35</v>
      </c>
      <c r="K159" s="14">
        <v>425</v>
      </c>
    </row>
    <row r="160" spans="1:11" ht="12.75">
      <c r="A160" s="6" t="s">
        <v>112</v>
      </c>
      <c r="B160" s="6" t="s">
        <v>113</v>
      </c>
      <c r="C160" s="14">
        <v>18</v>
      </c>
      <c r="D160" s="14">
        <v>0</v>
      </c>
      <c r="E160" s="14">
        <v>2</v>
      </c>
      <c r="F160" s="6" t="s">
        <v>103</v>
      </c>
      <c r="G160" s="14">
        <v>880</v>
      </c>
      <c r="H160" s="6" t="s">
        <v>35</v>
      </c>
      <c r="I160" s="6" t="s">
        <v>35</v>
      </c>
      <c r="J160" s="6" t="s">
        <v>35</v>
      </c>
      <c r="K160" s="14">
        <v>-387</v>
      </c>
    </row>
    <row r="161" spans="1:11" ht="12.75">
      <c r="A161" s="6" t="s">
        <v>112</v>
      </c>
      <c r="B161" s="6" t="s">
        <v>147</v>
      </c>
      <c r="C161" s="14">
        <v>73</v>
      </c>
      <c r="D161" s="14">
        <v>6</v>
      </c>
      <c r="E161" s="14">
        <v>17</v>
      </c>
      <c r="F161" s="6" t="s">
        <v>103</v>
      </c>
      <c r="G161" s="14">
        <v>2730</v>
      </c>
      <c r="H161" s="6" t="s">
        <v>35</v>
      </c>
      <c r="I161" s="6" t="s">
        <v>35</v>
      </c>
      <c r="J161" s="6" t="s">
        <v>35</v>
      </c>
      <c r="K161" s="14">
        <v>-681</v>
      </c>
    </row>
    <row r="162" spans="1:11" ht="12.75">
      <c r="A162" s="6" t="s">
        <v>29</v>
      </c>
      <c r="B162" s="6" t="s">
        <v>30</v>
      </c>
      <c r="C162" s="14">
        <v>25</v>
      </c>
      <c r="D162" s="14">
        <v>2</v>
      </c>
      <c r="E162" s="14">
        <v>6</v>
      </c>
      <c r="F162" s="6" t="s">
        <v>34</v>
      </c>
      <c r="G162" s="14">
        <v>600</v>
      </c>
      <c r="H162" s="6" t="s">
        <v>35</v>
      </c>
      <c r="I162" s="6" t="s">
        <v>35</v>
      </c>
      <c r="J162" s="6" t="s">
        <v>35</v>
      </c>
      <c r="K162" s="14">
        <v>638</v>
      </c>
    </row>
    <row r="163" spans="1:11" ht="12.75">
      <c r="A163" s="6" t="s">
        <v>109</v>
      </c>
      <c r="B163" s="6" t="s">
        <v>110</v>
      </c>
      <c r="C163" s="14">
        <v>25</v>
      </c>
      <c r="D163" s="14">
        <v>2</v>
      </c>
      <c r="E163" s="14">
        <v>12</v>
      </c>
      <c r="F163" s="6" t="s">
        <v>119</v>
      </c>
      <c r="G163" s="14">
        <v>1500</v>
      </c>
      <c r="H163" s="6" t="s">
        <v>425</v>
      </c>
      <c r="I163" s="6" t="s">
        <v>35</v>
      </c>
      <c r="J163" s="6" t="s">
        <v>35</v>
      </c>
      <c r="K163" s="14">
        <v>-175</v>
      </c>
    </row>
    <row r="165" ht="12.75">
      <c r="A165" s="8" t="s">
        <v>137</v>
      </c>
    </row>
    <row r="166" spans="1:11" ht="13.5">
      <c r="A166" s="9" t="s">
        <v>21</v>
      </c>
      <c r="B166" s="9" t="s">
        <v>4</v>
      </c>
      <c r="C166" s="9" t="s">
        <v>22</v>
      </c>
      <c r="D166" s="9" t="s">
        <v>23</v>
      </c>
      <c r="E166" s="9" t="s">
        <v>24</v>
      </c>
      <c r="F166" s="9" t="s">
        <v>25</v>
      </c>
      <c r="G166" s="22" t="s">
        <v>26</v>
      </c>
      <c r="H166" s="9" t="s">
        <v>27</v>
      </c>
      <c r="K166" s="9" t="s">
        <v>28</v>
      </c>
    </row>
    <row r="167" spans="1:11" ht="12.75">
      <c r="A167" s="6" t="s">
        <v>74</v>
      </c>
      <c r="B167" s="6" t="s">
        <v>222</v>
      </c>
      <c r="C167" s="14">
        <v>23</v>
      </c>
      <c r="D167" s="14">
        <v>0</v>
      </c>
      <c r="E167" s="14">
        <v>4</v>
      </c>
      <c r="F167" s="6" t="s">
        <v>34</v>
      </c>
      <c r="G167" s="14">
        <v>430</v>
      </c>
      <c r="H167" s="6" t="s">
        <v>35</v>
      </c>
      <c r="I167" s="6" t="s">
        <v>35</v>
      </c>
      <c r="J167" s="6" t="s">
        <v>35</v>
      </c>
      <c r="K167" s="14">
        <v>1595</v>
      </c>
    </row>
    <row r="168" spans="1:11" ht="12.75">
      <c r="A168" s="6" t="s">
        <v>225</v>
      </c>
      <c r="B168" s="6" t="s">
        <v>193</v>
      </c>
      <c r="C168" s="14">
        <v>10</v>
      </c>
      <c r="D168" s="14">
        <v>2</v>
      </c>
      <c r="E168" s="14">
        <v>1</v>
      </c>
      <c r="F168" s="6" t="s">
        <v>34</v>
      </c>
      <c r="G168" s="14">
        <v>200</v>
      </c>
      <c r="H168" s="6" t="s">
        <v>35</v>
      </c>
      <c r="I168" s="6" t="s">
        <v>35</v>
      </c>
      <c r="J168" s="6" t="s">
        <v>35</v>
      </c>
      <c r="K168" s="14">
        <v>1772</v>
      </c>
    </row>
    <row r="169" spans="1:11" ht="12.75">
      <c r="A169" s="6" t="s">
        <v>326</v>
      </c>
      <c r="B169" s="6" t="s">
        <v>327</v>
      </c>
      <c r="C169" s="14">
        <v>7</v>
      </c>
      <c r="D169" s="14">
        <v>0</v>
      </c>
      <c r="E169" s="14">
        <v>2</v>
      </c>
      <c r="F169" s="6" t="s">
        <v>119</v>
      </c>
      <c r="G169" s="14">
        <v>970</v>
      </c>
      <c r="H169" s="6" t="s">
        <v>35</v>
      </c>
      <c r="I169" s="6" t="s">
        <v>35</v>
      </c>
      <c r="J169" s="6" t="s">
        <v>35</v>
      </c>
      <c r="K169" s="14">
        <v>617</v>
      </c>
    </row>
    <row r="170" spans="1:11" ht="12.75">
      <c r="A170" s="6" t="s">
        <v>361</v>
      </c>
      <c r="B170" s="6" t="s">
        <v>362</v>
      </c>
      <c r="C170" s="14">
        <v>11</v>
      </c>
      <c r="D170" s="14">
        <v>1</v>
      </c>
      <c r="E170" s="14">
        <v>3</v>
      </c>
      <c r="F170" s="6" t="s">
        <v>34</v>
      </c>
      <c r="G170" s="14">
        <v>285</v>
      </c>
      <c r="H170" s="6" t="s">
        <v>35</v>
      </c>
      <c r="I170" s="6" t="s">
        <v>35</v>
      </c>
      <c r="J170" s="6" t="s">
        <v>35</v>
      </c>
      <c r="K170" s="14">
        <v>1595</v>
      </c>
    </row>
    <row r="171" spans="1:11" ht="12.75">
      <c r="A171" s="6" t="s">
        <v>218</v>
      </c>
      <c r="B171" s="6" t="s">
        <v>395</v>
      </c>
      <c r="C171" s="14">
        <v>6</v>
      </c>
      <c r="D171" s="14">
        <v>3</v>
      </c>
      <c r="E171" s="14">
        <v>2</v>
      </c>
      <c r="F171" s="6" t="s">
        <v>34</v>
      </c>
      <c r="G171" s="14">
        <v>235</v>
      </c>
      <c r="H171" s="6" t="s">
        <v>345</v>
      </c>
      <c r="I171" s="6" t="s">
        <v>35</v>
      </c>
      <c r="J171" s="6" t="s">
        <v>35</v>
      </c>
      <c r="K171" s="14">
        <v>709</v>
      </c>
    </row>
    <row r="172" spans="1:11" ht="12.75">
      <c r="A172" s="6" t="s">
        <v>60</v>
      </c>
      <c r="B172" s="6" t="s">
        <v>61</v>
      </c>
      <c r="C172" s="14">
        <v>6</v>
      </c>
      <c r="D172" s="14">
        <v>0</v>
      </c>
      <c r="E172" s="14">
        <v>0</v>
      </c>
      <c r="F172" s="6" t="s">
        <v>34</v>
      </c>
      <c r="G172" s="14">
        <v>60</v>
      </c>
      <c r="H172" s="6" t="s">
        <v>35</v>
      </c>
      <c r="I172" s="6" t="s">
        <v>35</v>
      </c>
      <c r="J172" s="6" t="s">
        <v>35</v>
      </c>
      <c r="K172" s="14">
        <v>1063</v>
      </c>
    </row>
    <row r="173" spans="1:11" ht="12.75">
      <c r="A173" s="6" t="s">
        <v>210</v>
      </c>
      <c r="B173" s="6" t="s">
        <v>211</v>
      </c>
      <c r="C173" s="14">
        <v>9</v>
      </c>
      <c r="D173" s="14">
        <v>0</v>
      </c>
      <c r="E173" s="14">
        <v>1</v>
      </c>
      <c r="F173" s="6" t="s">
        <v>34</v>
      </c>
      <c r="G173" s="14">
        <v>140</v>
      </c>
      <c r="H173" s="6" t="s">
        <v>35</v>
      </c>
      <c r="I173" s="6" t="s">
        <v>35</v>
      </c>
      <c r="J173" s="6" t="s">
        <v>35</v>
      </c>
      <c r="K173" s="14">
        <v>1417</v>
      </c>
    </row>
    <row r="174" spans="1:11" ht="12.75">
      <c r="A174" s="6" t="s">
        <v>198</v>
      </c>
      <c r="B174" s="6" t="s">
        <v>199</v>
      </c>
      <c r="C174" s="14">
        <v>5</v>
      </c>
      <c r="D174" s="14">
        <v>1</v>
      </c>
      <c r="E174" s="14">
        <v>10</v>
      </c>
      <c r="F174" s="6" t="s">
        <v>34</v>
      </c>
      <c r="G174" s="14">
        <v>575</v>
      </c>
      <c r="H174" s="6" t="s">
        <v>35</v>
      </c>
      <c r="I174" s="6" t="s">
        <v>35</v>
      </c>
      <c r="J174" s="6" t="s">
        <v>35</v>
      </c>
      <c r="K174" s="14">
        <v>1417</v>
      </c>
    </row>
    <row r="175" spans="1:11" ht="12.75">
      <c r="A175" s="6" t="s">
        <v>132</v>
      </c>
      <c r="B175" s="6" t="s">
        <v>37</v>
      </c>
      <c r="C175" s="14">
        <v>16</v>
      </c>
      <c r="D175" s="14">
        <v>5</v>
      </c>
      <c r="E175" s="14">
        <v>1</v>
      </c>
      <c r="F175" s="6" t="s">
        <v>103</v>
      </c>
      <c r="G175" s="14">
        <v>1135</v>
      </c>
      <c r="H175" s="6" t="s">
        <v>35</v>
      </c>
      <c r="I175" s="6" t="s">
        <v>35</v>
      </c>
      <c r="J175" s="6" t="s">
        <v>35</v>
      </c>
      <c r="K175" s="14">
        <v>-91</v>
      </c>
    </row>
    <row r="176" spans="1:11" ht="12.75">
      <c r="A176" s="6" t="s">
        <v>200</v>
      </c>
      <c r="B176" s="6" t="s">
        <v>201</v>
      </c>
      <c r="C176" s="14">
        <v>54</v>
      </c>
      <c r="D176" s="14">
        <v>1</v>
      </c>
      <c r="E176" s="14">
        <v>2</v>
      </c>
      <c r="F176" s="6" t="s">
        <v>34</v>
      </c>
      <c r="G176" s="14">
        <v>665</v>
      </c>
      <c r="H176" s="6" t="s">
        <v>35</v>
      </c>
      <c r="I176" s="6" t="s">
        <v>35</v>
      </c>
      <c r="J176" s="6" t="s">
        <v>35</v>
      </c>
      <c r="K176" s="14">
        <v>1772</v>
      </c>
    </row>
    <row r="177" spans="1:11" ht="12.75">
      <c r="A177" s="6" t="s">
        <v>215</v>
      </c>
      <c r="B177" s="6" t="s">
        <v>193</v>
      </c>
      <c r="C177" s="14">
        <v>27</v>
      </c>
      <c r="D177" s="14">
        <v>3</v>
      </c>
      <c r="E177" s="14">
        <v>4</v>
      </c>
      <c r="F177" s="6" t="s">
        <v>34</v>
      </c>
      <c r="G177" s="14">
        <v>545</v>
      </c>
      <c r="H177" s="6" t="s">
        <v>35</v>
      </c>
      <c r="I177" s="6" t="s">
        <v>35</v>
      </c>
      <c r="J177" s="6" t="s">
        <v>35</v>
      </c>
      <c r="K177" s="14">
        <v>1772</v>
      </c>
    </row>
    <row r="178" spans="1:11" ht="12.75">
      <c r="A178" s="6" t="s">
        <v>54</v>
      </c>
      <c r="B178" s="6" t="s">
        <v>55</v>
      </c>
      <c r="C178" s="14">
        <v>45</v>
      </c>
      <c r="D178" s="14">
        <v>1</v>
      </c>
      <c r="E178" s="14">
        <v>0</v>
      </c>
      <c r="F178" s="6" t="s">
        <v>34</v>
      </c>
      <c r="G178" s="14">
        <v>475</v>
      </c>
      <c r="H178" s="6" t="s">
        <v>35</v>
      </c>
      <c r="I178" s="6" t="s">
        <v>35</v>
      </c>
      <c r="J178" s="6" t="s">
        <v>35</v>
      </c>
      <c r="K178" s="14">
        <v>1063</v>
      </c>
    </row>
    <row r="179" spans="1:11" ht="12.75">
      <c r="A179" s="6" t="s">
        <v>36</v>
      </c>
      <c r="B179" s="6" t="s">
        <v>37</v>
      </c>
      <c r="C179" s="14">
        <v>8</v>
      </c>
      <c r="D179" s="14">
        <v>0</v>
      </c>
      <c r="E179" s="14">
        <v>1</v>
      </c>
      <c r="F179" s="6" t="s">
        <v>34</v>
      </c>
      <c r="G179" s="14">
        <v>130</v>
      </c>
      <c r="H179" s="6" t="s">
        <v>35</v>
      </c>
      <c r="I179" s="6" t="s">
        <v>35</v>
      </c>
      <c r="J179" s="6" t="s">
        <v>35</v>
      </c>
      <c r="K179" s="14">
        <v>1417</v>
      </c>
    </row>
    <row r="180" spans="1:11" ht="12.75">
      <c r="A180" s="6" t="s">
        <v>64</v>
      </c>
      <c r="B180" s="6" t="s">
        <v>65</v>
      </c>
      <c r="C180" s="14">
        <v>13</v>
      </c>
      <c r="D180" s="14">
        <v>1</v>
      </c>
      <c r="E180" s="14">
        <v>0</v>
      </c>
      <c r="F180" s="6" t="s">
        <v>34</v>
      </c>
      <c r="G180" s="14">
        <v>155</v>
      </c>
      <c r="H180" s="6" t="s">
        <v>35</v>
      </c>
      <c r="I180" s="6" t="s">
        <v>35</v>
      </c>
      <c r="J180" s="6" t="s">
        <v>35</v>
      </c>
      <c r="K180" s="14">
        <v>1063</v>
      </c>
    </row>
    <row r="181" spans="1:11" ht="12.75">
      <c r="A181" s="6" t="s">
        <v>45</v>
      </c>
      <c r="B181" s="6" t="s">
        <v>46</v>
      </c>
      <c r="C181" s="14">
        <v>1</v>
      </c>
      <c r="D181" s="14">
        <v>0</v>
      </c>
      <c r="E181" s="14">
        <v>0</v>
      </c>
      <c r="F181" s="6" t="s">
        <v>34</v>
      </c>
      <c r="G181" s="14">
        <v>10</v>
      </c>
      <c r="H181" s="6" t="s">
        <v>35</v>
      </c>
      <c r="I181" s="6" t="s">
        <v>35</v>
      </c>
      <c r="J181" s="6" t="s">
        <v>35</v>
      </c>
      <c r="K181" s="14">
        <v>1063</v>
      </c>
    </row>
    <row r="182" spans="1:11" ht="12.75">
      <c r="A182" s="6" t="s">
        <v>262</v>
      </c>
      <c r="B182" s="6" t="s">
        <v>263</v>
      </c>
      <c r="C182" s="14">
        <v>1</v>
      </c>
      <c r="D182" s="14">
        <v>0</v>
      </c>
      <c r="E182" s="14">
        <v>0</v>
      </c>
      <c r="F182" s="6" t="s">
        <v>34</v>
      </c>
      <c r="G182" s="14">
        <v>10</v>
      </c>
      <c r="H182" s="6" t="s">
        <v>35</v>
      </c>
      <c r="I182" s="6" t="s">
        <v>35</v>
      </c>
      <c r="J182" s="6" t="s">
        <v>35</v>
      </c>
      <c r="K182" s="14">
        <v>1063</v>
      </c>
    </row>
    <row r="183" spans="1:11" ht="12.75">
      <c r="A183" s="6" t="s">
        <v>191</v>
      </c>
      <c r="B183" s="6" t="s">
        <v>37</v>
      </c>
      <c r="C183" s="14">
        <v>13</v>
      </c>
      <c r="D183" s="14">
        <v>3</v>
      </c>
      <c r="E183" s="14">
        <v>10</v>
      </c>
      <c r="F183" s="6" t="s">
        <v>34</v>
      </c>
      <c r="G183" s="14">
        <v>705</v>
      </c>
      <c r="H183" s="6" t="s">
        <v>35</v>
      </c>
      <c r="I183" s="6" t="s">
        <v>35</v>
      </c>
      <c r="J183" s="6" t="s">
        <v>35</v>
      </c>
      <c r="K183" s="14">
        <v>1417</v>
      </c>
    </row>
    <row r="184" spans="1:11" ht="12.75">
      <c r="A184" s="6" t="s">
        <v>131</v>
      </c>
      <c r="B184" s="6" t="s">
        <v>37</v>
      </c>
      <c r="C184" s="14">
        <v>5</v>
      </c>
      <c r="D184" s="14">
        <v>1</v>
      </c>
      <c r="E184" s="14">
        <v>0</v>
      </c>
      <c r="F184" s="6" t="s">
        <v>34</v>
      </c>
      <c r="G184" s="14">
        <v>75</v>
      </c>
      <c r="H184" s="6" t="s">
        <v>35</v>
      </c>
      <c r="I184" s="6" t="s">
        <v>35</v>
      </c>
      <c r="J184" s="6" t="s">
        <v>35</v>
      </c>
      <c r="K184" s="14">
        <v>1417</v>
      </c>
    </row>
    <row r="185" spans="1:11" ht="12.75">
      <c r="A185" s="6" t="s">
        <v>92</v>
      </c>
      <c r="B185" s="6" t="s">
        <v>195</v>
      </c>
      <c r="C185" s="14">
        <v>42</v>
      </c>
      <c r="D185" s="14">
        <v>7</v>
      </c>
      <c r="E185" s="14">
        <v>14</v>
      </c>
      <c r="F185" s="6" t="s">
        <v>103</v>
      </c>
      <c r="G185" s="14">
        <v>2295</v>
      </c>
      <c r="H185" s="6" t="s">
        <v>35</v>
      </c>
      <c r="I185" s="6" t="s">
        <v>35</v>
      </c>
      <c r="J185" s="6" t="s">
        <v>35</v>
      </c>
      <c r="K185" s="14">
        <v>-203</v>
      </c>
    </row>
    <row r="186" spans="1:11" ht="12.75">
      <c r="A186" s="6" t="s">
        <v>68</v>
      </c>
      <c r="B186" s="6" t="s">
        <v>193</v>
      </c>
      <c r="C186" s="14">
        <v>10</v>
      </c>
      <c r="D186" s="14">
        <v>1</v>
      </c>
      <c r="E186" s="14">
        <v>2</v>
      </c>
      <c r="F186" s="6" t="s">
        <v>34</v>
      </c>
      <c r="G186" s="14">
        <v>225</v>
      </c>
      <c r="H186" s="6" t="s">
        <v>35</v>
      </c>
      <c r="I186" s="6" t="s">
        <v>35</v>
      </c>
      <c r="J186" s="6" t="s">
        <v>35</v>
      </c>
      <c r="K186" s="14">
        <v>1772</v>
      </c>
    </row>
    <row r="187" spans="1:11" ht="12.75">
      <c r="A187" s="6" t="s">
        <v>50</v>
      </c>
      <c r="B187" s="6" t="s">
        <v>51</v>
      </c>
      <c r="C187" s="14">
        <v>74</v>
      </c>
      <c r="D187" s="14">
        <v>6</v>
      </c>
      <c r="E187" s="14">
        <v>7</v>
      </c>
      <c r="F187" s="6" t="s">
        <v>34</v>
      </c>
      <c r="G187" s="14">
        <v>1240</v>
      </c>
      <c r="H187" s="6" t="s">
        <v>35</v>
      </c>
      <c r="I187" s="6" t="s">
        <v>35</v>
      </c>
      <c r="J187" s="6" t="s">
        <v>35</v>
      </c>
      <c r="K187" s="14">
        <v>1063</v>
      </c>
    </row>
    <row r="188" spans="1:11" ht="12.75">
      <c r="A188" s="6" t="s">
        <v>205</v>
      </c>
      <c r="B188" s="6" t="s">
        <v>201</v>
      </c>
      <c r="C188" s="14">
        <v>37</v>
      </c>
      <c r="D188" s="14">
        <v>0</v>
      </c>
      <c r="E188" s="14">
        <v>1</v>
      </c>
      <c r="F188" s="6" t="s">
        <v>34</v>
      </c>
      <c r="G188" s="14">
        <v>420</v>
      </c>
      <c r="H188" s="6" t="s">
        <v>35</v>
      </c>
      <c r="I188" s="6" t="s">
        <v>35</v>
      </c>
      <c r="J188" s="6" t="s">
        <v>35</v>
      </c>
      <c r="K188" s="14">
        <v>1772</v>
      </c>
    </row>
    <row r="189" ht="18.75">
      <c r="A189" s="1"/>
    </row>
    <row r="190" spans="1:4" ht="18.75">
      <c r="A190" s="1" t="s">
        <v>0</v>
      </c>
      <c r="B190" s="2" t="s">
        <v>403</v>
      </c>
      <c r="C190" s="1"/>
      <c r="D190" s="3">
        <v>4</v>
      </c>
    </row>
    <row r="191" ht="14.25">
      <c r="A191" s="4" t="s">
        <v>2</v>
      </c>
    </row>
    <row r="192" spans="1:10" ht="15">
      <c r="A192" s="5" t="s">
        <v>3</v>
      </c>
      <c r="B192" s="5" t="s">
        <v>4</v>
      </c>
      <c r="C192" s="5" t="s">
        <v>5</v>
      </c>
      <c r="D192" s="5" t="s">
        <v>10</v>
      </c>
      <c r="E192" s="5" t="s">
        <v>11</v>
      </c>
      <c r="F192" s="5"/>
      <c r="G192" s="21"/>
      <c r="J192" s="5"/>
    </row>
    <row r="193" spans="1:8" ht="12.75">
      <c r="A193" s="6" t="s">
        <v>135</v>
      </c>
      <c r="B193" s="14">
        <v>23</v>
      </c>
      <c r="C193" s="14">
        <v>105</v>
      </c>
      <c r="D193" s="14">
        <v>14320</v>
      </c>
      <c r="E193" s="14">
        <v>0</v>
      </c>
      <c r="F193" s="14">
        <v>14320</v>
      </c>
      <c r="H193">
        <f>SUM(G198:G219)</f>
        <v>19205</v>
      </c>
    </row>
    <row r="194" spans="1:6" ht="12.75">
      <c r="A194" s="6" t="s">
        <v>137</v>
      </c>
      <c r="B194" s="14">
        <v>21</v>
      </c>
      <c r="C194" s="14">
        <v>95</v>
      </c>
      <c r="D194" s="14">
        <v>19205</v>
      </c>
      <c r="E194" s="14">
        <v>0</v>
      </c>
      <c r="F194" s="14">
        <v>19205</v>
      </c>
    </row>
    <row r="195" ht="15.75">
      <c r="A195" s="7" t="s">
        <v>20</v>
      </c>
    </row>
    <row r="196" ht="12.75">
      <c r="A196" s="8" t="s">
        <v>135</v>
      </c>
    </row>
    <row r="197" spans="1:11" ht="13.5">
      <c r="A197" s="9" t="s">
        <v>21</v>
      </c>
      <c r="B197" s="9" t="s">
        <v>4</v>
      </c>
      <c r="C197" s="9" t="s">
        <v>22</v>
      </c>
      <c r="D197" s="9" t="s">
        <v>23</v>
      </c>
      <c r="E197" s="9" t="s">
        <v>24</v>
      </c>
      <c r="F197" s="9" t="s">
        <v>25</v>
      </c>
      <c r="G197" s="22" t="s">
        <v>26</v>
      </c>
      <c r="H197" s="9" t="s">
        <v>27</v>
      </c>
      <c r="K197" s="9" t="s">
        <v>28</v>
      </c>
    </row>
    <row r="198" spans="1:11" ht="12.75">
      <c r="A198" s="6" t="s">
        <v>187</v>
      </c>
      <c r="B198" s="6" t="s">
        <v>314</v>
      </c>
      <c r="C198" s="14">
        <v>15</v>
      </c>
      <c r="D198" s="14">
        <v>4</v>
      </c>
      <c r="E198" s="14">
        <v>15</v>
      </c>
      <c r="F198" s="6" t="s">
        <v>34</v>
      </c>
      <c r="G198" s="14">
        <v>1000</v>
      </c>
      <c r="H198" s="6" t="s">
        <v>35</v>
      </c>
      <c r="I198" s="6" t="s">
        <v>35</v>
      </c>
      <c r="J198" s="6" t="s">
        <v>35</v>
      </c>
      <c r="K198" s="14">
        <v>658</v>
      </c>
    </row>
    <row r="199" spans="1:11" ht="12.75">
      <c r="A199" s="6" t="s">
        <v>121</v>
      </c>
      <c r="B199" s="6" t="s">
        <v>122</v>
      </c>
      <c r="C199" s="14">
        <v>8</v>
      </c>
      <c r="D199" s="14">
        <v>1</v>
      </c>
      <c r="E199" s="14">
        <v>0</v>
      </c>
      <c r="F199" s="6" t="s">
        <v>34</v>
      </c>
      <c r="G199" s="14">
        <v>105</v>
      </c>
      <c r="H199" s="6" t="s">
        <v>35</v>
      </c>
      <c r="I199" s="6" t="s">
        <v>35</v>
      </c>
      <c r="J199" s="6" t="s">
        <v>35</v>
      </c>
      <c r="K199" s="14">
        <v>494</v>
      </c>
    </row>
    <row r="200" spans="1:11" ht="12.75">
      <c r="A200" s="6" t="s">
        <v>78</v>
      </c>
      <c r="B200" s="6" t="s">
        <v>144</v>
      </c>
      <c r="C200" s="14">
        <v>39</v>
      </c>
      <c r="D200" s="14">
        <v>7</v>
      </c>
      <c r="E200" s="14">
        <v>55</v>
      </c>
      <c r="F200" s="6" t="s">
        <v>103</v>
      </c>
      <c r="G200" s="14">
        <v>4515</v>
      </c>
      <c r="H200" s="6" t="s">
        <v>35</v>
      </c>
      <c r="I200" s="6" t="s">
        <v>35</v>
      </c>
      <c r="J200" s="6" t="s">
        <v>35</v>
      </c>
      <c r="K200" s="14">
        <v>-789</v>
      </c>
    </row>
    <row r="201" spans="1:11" ht="12.75">
      <c r="A201" s="6" t="s">
        <v>140</v>
      </c>
      <c r="B201" s="6" t="s">
        <v>115</v>
      </c>
      <c r="C201" s="14">
        <v>1</v>
      </c>
      <c r="D201" s="14">
        <v>0</v>
      </c>
      <c r="E201" s="14">
        <v>0</v>
      </c>
      <c r="F201" s="6" t="s">
        <v>34</v>
      </c>
      <c r="G201" s="14">
        <v>10</v>
      </c>
      <c r="H201" s="6" t="s">
        <v>35</v>
      </c>
      <c r="I201" s="6" t="s">
        <v>35</v>
      </c>
      <c r="J201" s="6" t="s">
        <v>35</v>
      </c>
      <c r="K201" s="14">
        <v>494</v>
      </c>
    </row>
    <row r="202" spans="1:11" ht="12.75">
      <c r="A202" s="6" t="s">
        <v>169</v>
      </c>
      <c r="B202" s="6" t="s">
        <v>162</v>
      </c>
      <c r="C202" s="14">
        <v>42</v>
      </c>
      <c r="D202" s="14">
        <v>4</v>
      </c>
      <c r="E202" s="14">
        <v>15</v>
      </c>
      <c r="F202" s="6" t="s">
        <v>34</v>
      </c>
      <c r="G202" s="14">
        <v>1270</v>
      </c>
      <c r="H202" s="6" t="s">
        <v>35</v>
      </c>
      <c r="I202" s="6" t="s">
        <v>35</v>
      </c>
      <c r="J202" s="6" t="s">
        <v>35</v>
      </c>
      <c r="K202" s="14">
        <v>823</v>
      </c>
    </row>
    <row r="203" spans="1:11" ht="12.75">
      <c r="A203" s="6" t="s">
        <v>164</v>
      </c>
      <c r="B203" s="6" t="s">
        <v>165</v>
      </c>
      <c r="C203" s="14">
        <v>7</v>
      </c>
      <c r="D203" s="14">
        <v>0</v>
      </c>
      <c r="E203" s="14">
        <v>0</v>
      </c>
      <c r="F203" s="6" t="s">
        <v>119</v>
      </c>
      <c r="G203" s="14">
        <v>470</v>
      </c>
      <c r="H203" s="6" t="s">
        <v>35</v>
      </c>
      <c r="I203" s="6" t="s">
        <v>35</v>
      </c>
      <c r="J203" s="6" t="s">
        <v>35</v>
      </c>
      <c r="K203" s="14">
        <v>-71</v>
      </c>
    </row>
    <row r="204" spans="1:11" ht="12.75">
      <c r="A204" s="6" t="s">
        <v>100</v>
      </c>
      <c r="B204" s="6" t="s">
        <v>144</v>
      </c>
      <c r="C204" s="14">
        <v>41</v>
      </c>
      <c r="D204" s="14">
        <v>0</v>
      </c>
      <c r="E204" s="14">
        <v>9</v>
      </c>
      <c r="F204" s="6" t="s">
        <v>34</v>
      </c>
      <c r="G204" s="14">
        <v>860</v>
      </c>
      <c r="H204" s="6" t="s">
        <v>35</v>
      </c>
      <c r="I204" s="6" t="s">
        <v>35</v>
      </c>
      <c r="J204" s="6" t="s">
        <v>35</v>
      </c>
      <c r="K204" s="14">
        <v>823</v>
      </c>
    </row>
    <row r="205" spans="1:11" ht="12.75">
      <c r="A205" s="6" t="s">
        <v>149</v>
      </c>
      <c r="B205" s="6" t="s">
        <v>147</v>
      </c>
      <c r="C205" s="14">
        <v>34</v>
      </c>
      <c r="D205" s="14">
        <v>6</v>
      </c>
      <c r="E205" s="14">
        <v>5</v>
      </c>
      <c r="F205" s="6" t="s">
        <v>34</v>
      </c>
      <c r="G205" s="14">
        <v>740</v>
      </c>
      <c r="H205" s="6" t="s">
        <v>35</v>
      </c>
      <c r="I205" s="6" t="s">
        <v>35</v>
      </c>
      <c r="J205" s="6" t="s">
        <v>35</v>
      </c>
      <c r="K205" s="14">
        <v>741</v>
      </c>
    </row>
    <row r="206" spans="1:11" ht="12.75">
      <c r="A206" s="6" t="s">
        <v>105</v>
      </c>
      <c r="B206" s="6" t="s">
        <v>106</v>
      </c>
      <c r="C206" s="14">
        <v>1</v>
      </c>
      <c r="D206" s="14">
        <v>0</v>
      </c>
      <c r="E206" s="14">
        <v>0</v>
      </c>
      <c r="F206" s="6" t="s">
        <v>34</v>
      </c>
      <c r="G206" s="14">
        <v>10</v>
      </c>
      <c r="H206" s="6" t="s">
        <v>35</v>
      </c>
      <c r="I206" s="6" t="s">
        <v>35</v>
      </c>
      <c r="J206" s="6" t="s">
        <v>35</v>
      </c>
      <c r="K206" s="14">
        <v>329</v>
      </c>
    </row>
    <row r="207" spans="1:11" ht="12.75">
      <c r="A207" s="6" t="s">
        <v>81</v>
      </c>
      <c r="B207" s="6" t="s">
        <v>144</v>
      </c>
      <c r="C207" s="14">
        <v>22</v>
      </c>
      <c r="D207" s="14">
        <v>2</v>
      </c>
      <c r="E207" s="14">
        <v>7</v>
      </c>
      <c r="F207" s="6" t="s">
        <v>34</v>
      </c>
      <c r="G207" s="14">
        <v>620</v>
      </c>
      <c r="H207" s="6" t="s">
        <v>35</v>
      </c>
      <c r="I207" s="6" t="s">
        <v>35</v>
      </c>
      <c r="J207" s="6" t="s">
        <v>35</v>
      </c>
      <c r="K207" s="14">
        <v>823</v>
      </c>
    </row>
    <row r="208" spans="1:11" ht="12.75">
      <c r="A208" s="6" t="s">
        <v>114</v>
      </c>
      <c r="B208" s="6" t="s">
        <v>162</v>
      </c>
      <c r="C208" s="14">
        <v>14</v>
      </c>
      <c r="D208" s="14">
        <v>0</v>
      </c>
      <c r="E208" s="14">
        <v>3</v>
      </c>
      <c r="F208" s="6" t="s">
        <v>34</v>
      </c>
      <c r="G208" s="14">
        <v>290</v>
      </c>
      <c r="H208" s="6" t="s">
        <v>35</v>
      </c>
      <c r="I208" s="6" t="s">
        <v>35</v>
      </c>
      <c r="J208" s="6" t="s">
        <v>35</v>
      </c>
      <c r="K208" s="14">
        <v>823</v>
      </c>
    </row>
    <row r="209" spans="1:11" ht="12.75">
      <c r="A209" s="6" t="s">
        <v>238</v>
      </c>
      <c r="B209" s="6" t="s">
        <v>180</v>
      </c>
      <c r="C209" s="14">
        <v>17</v>
      </c>
      <c r="D209" s="14">
        <v>5</v>
      </c>
      <c r="E209" s="14">
        <v>11</v>
      </c>
      <c r="F209" s="6" t="s">
        <v>34</v>
      </c>
      <c r="G209" s="14">
        <v>845</v>
      </c>
      <c r="H209" s="6" t="s">
        <v>35</v>
      </c>
      <c r="I209" s="6" t="s">
        <v>35</v>
      </c>
      <c r="J209" s="6" t="s">
        <v>35</v>
      </c>
      <c r="K209" s="14">
        <v>658</v>
      </c>
    </row>
    <row r="210" spans="1:11" ht="12.75">
      <c r="A210" s="6" t="s">
        <v>117</v>
      </c>
      <c r="B210" s="6" t="s">
        <v>118</v>
      </c>
      <c r="C210" s="14">
        <v>0</v>
      </c>
      <c r="D210" s="14">
        <v>0</v>
      </c>
      <c r="E210" s="14">
        <v>0</v>
      </c>
      <c r="F210" s="6" t="s">
        <v>34</v>
      </c>
      <c r="G210" s="14">
        <v>0</v>
      </c>
      <c r="H210" s="6" t="s">
        <v>35</v>
      </c>
      <c r="I210" s="6" t="s">
        <v>35</v>
      </c>
      <c r="J210" s="6" t="s">
        <v>35</v>
      </c>
      <c r="K210" s="14">
        <v>329</v>
      </c>
    </row>
    <row r="211" spans="1:11" ht="12.75">
      <c r="A211" s="6" t="s">
        <v>107</v>
      </c>
      <c r="B211" s="6" t="s">
        <v>108</v>
      </c>
      <c r="C211" s="14">
        <v>2</v>
      </c>
      <c r="D211" s="14">
        <v>0</v>
      </c>
      <c r="E211" s="14">
        <v>0</v>
      </c>
      <c r="F211" s="6" t="s">
        <v>34</v>
      </c>
      <c r="G211" s="14">
        <v>20</v>
      </c>
      <c r="H211" s="6" t="s">
        <v>35</v>
      </c>
      <c r="I211" s="6" t="s">
        <v>35</v>
      </c>
      <c r="J211" s="6" t="s">
        <v>35</v>
      </c>
      <c r="K211" s="14">
        <v>494</v>
      </c>
    </row>
    <row r="212" spans="1:11" ht="12.75">
      <c r="A212" s="6" t="s">
        <v>96</v>
      </c>
      <c r="B212" s="6" t="s">
        <v>177</v>
      </c>
      <c r="C212" s="14">
        <v>75</v>
      </c>
      <c r="D212" s="14">
        <v>10</v>
      </c>
      <c r="E212" s="14">
        <v>27</v>
      </c>
      <c r="F212" s="6" t="s">
        <v>119</v>
      </c>
      <c r="G212" s="14">
        <v>3550</v>
      </c>
      <c r="H212" s="6" t="s">
        <v>35</v>
      </c>
      <c r="I212" s="6" t="s">
        <v>35</v>
      </c>
      <c r="J212" s="6" t="s">
        <v>35</v>
      </c>
      <c r="K212" s="14">
        <v>-377</v>
      </c>
    </row>
    <row r="213" spans="1:11" ht="12.75">
      <c r="A213" s="6" t="s">
        <v>155</v>
      </c>
      <c r="B213" s="6" t="s">
        <v>115</v>
      </c>
      <c r="C213" s="14">
        <v>3</v>
      </c>
      <c r="D213" s="14">
        <v>0</v>
      </c>
      <c r="E213" s="14">
        <v>0</v>
      </c>
      <c r="F213" s="6" t="s">
        <v>34</v>
      </c>
      <c r="G213" s="14">
        <v>30</v>
      </c>
      <c r="H213" s="6" t="s">
        <v>35</v>
      </c>
      <c r="I213" s="6" t="s">
        <v>35</v>
      </c>
      <c r="J213" s="6" t="s">
        <v>35</v>
      </c>
      <c r="K213" s="14">
        <v>494</v>
      </c>
    </row>
    <row r="214" spans="1:11" ht="12.75">
      <c r="A214" s="6" t="s">
        <v>85</v>
      </c>
      <c r="B214" s="6" t="s">
        <v>180</v>
      </c>
      <c r="C214" s="14">
        <v>20</v>
      </c>
      <c r="D214" s="14">
        <v>6</v>
      </c>
      <c r="E214" s="14">
        <v>6</v>
      </c>
      <c r="F214" s="6" t="s">
        <v>119</v>
      </c>
      <c r="G214" s="14">
        <v>1450</v>
      </c>
      <c r="H214" s="6" t="s">
        <v>35</v>
      </c>
      <c r="I214" s="6" t="s">
        <v>35</v>
      </c>
      <c r="J214" s="6" t="s">
        <v>35</v>
      </c>
      <c r="K214" s="14">
        <v>-142</v>
      </c>
    </row>
    <row r="215" spans="1:11" ht="12.75">
      <c r="A215" s="6" t="s">
        <v>172</v>
      </c>
      <c r="B215" s="6" t="s">
        <v>144</v>
      </c>
      <c r="C215" s="14">
        <v>45</v>
      </c>
      <c r="D215" s="14">
        <v>9</v>
      </c>
      <c r="E215" s="14">
        <v>15</v>
      </c>
      <c r="F215" s="6" t="s">
        <v>34</v>
      </c>
      <c r="G215" s="14">
        <v>1425</v>
      </c>
      <c r="H215" s="6" t="s">
        <v>35</v>
      </c>
      <c r="I215" s="6" t="s">
        <v>35</v>
      </c>
      <c r="J215" s="6" t="s">
        <v>35</v>
      </c>
      <c r="K215" s="14">
        <v>823</v>
      </c>
    </row>
    <row r="216" spans="1:11" ht="12.75">
      <c r="A216" s="6" t="s">
        <v>88</v>
      </c>
      <c r="B216" s="6" t="s">
        <v>89</v>
      </c>
      <c r="C216" s="14">
        <v>25</v>
      </c>
      <c r="D216" s="14">
        <v>1</v>
      </c>
      <c r="E216" s="14">
        <v>5</v>
      </c>
      <c r="F216" s="6" t="s">
        <v>34</v>
      </c>
      <c r="G216" s="14">
        <v>525</v>
      </c>
      <c r="H216" s="6" t="s">
        <v>35</v>
      </c>
      <c r="I216" s="6" t="s">
        <v>35</v>
      </c>
      <c r="J216" s="6" t="s">
        <v>35</v>
      </c>
      <c r="K216" s="14">
        <v>494</v>
      </c>
    </row>
    <row r="217" spans="1:11" ht="12.75">
      <c r="A217" s="6" t="s">
        <v>112</v>
      </c>
      <c r="B217" s="6" t="s">
        <v>147</v>
      </c>
      <c r="C217" s="14">
        <v>30</v>
      </c>
      <c r="D217" s="14">
        <v>1</v>
      </c>
      <c r="E217" s="14">
        <v>6</v>
      </c>
      <c r="F217" s="6" t="s">
        <v>34</v>
      </c>
      <c r="G217" s="14">
        <v>625</v>
      </c>
      <c r="H217" s="6" t="s">
        <v>35</v>
      </c>
      <c r="I217" s="6" t="s">
        <v>35</v>
      </c>
      <c r="J217" s="6" t="s">
        <v>35</v>
      </c>
      <c r="K217" s="14">
        <v>741</v>
      </c>
    </row>
    <row r="218" spans="1:11" ht="12.75">
      <c r="A218" s="6" t="s">
        <v>29</v>
      </c>
      <c r="B218" s="6" t="s">
        <v>30</v>
      </c>
      <c r="C218" s="14">
        <v>40</v>
      </c>
      <c r="D218" s="14">
        <v>3</v>
      </c>
      <c r="E218" s="14">
        <v>7</v>
      </c>
      <c r="F218" s="6" t="s">
        <v>34</v>
      </c>
      <c r="G218" s="14">
        <v>825</v>
      </c>
      <c r="H218" s="6" t="s">
        <v>35</v>
      </c>
      <c r="I218" s="6" t="s">
        <v>35</v>
      </c>
      <c r="J218" s="6" t="s">
        <v>35</v>
      </c>
      <c r="K218" s="14">
        <v>741</v>
      </c>
    </row>
    <row r="219" spans="1:11" ht="12.75">
      <c r="A219" s="6" t="s">
        <v>109</v>
      </c>
      <c r="B219" s="6" t="s">
        <v>110</v>
      </c>
      <c r="C219" s="14">
        <v>2</v>
      </c>
      <c r="D219" s="14">
        <v>0</v>
      </c>
      <c r="E219" s="14">
        <v>0</v>
      </c>
      <c r="F219" s="6" t="s">
        <v>34</v>
      </c>
      <c r="G219" s="14">
        <v>20</v>
      </c>
      <c r="H219" s="6" t="s">
        <v>35</v>
      </c>
      <c r="I219" s="6" t="s">
        <v>35</v>
      </c>
      <c r="J219" s="6" t="s">
        <v>35</v>
      </c>
      <c r="K219" s="14">
        <v>494</v>
      </c>
    </row>
    <row r="220" ht="12.75">
      <c r="A220" s="8" t="s">
        <v>137</v>
      </c>
    </row>
    <row r="221" spans="1:11" ht="13.5">
      <c r="A221" s="9" t="s">
        <v>21</v>
      </c>
      <c r="B221" s="9" t="s">
        <v>4</v>
      </c>
      <c r="C221" s="9" t="s">
        <v>22</v>
      </c>
      <c r="D221" s="9" t="s">
        <v>23</v>
      </c>
      <c r="E221" s="9" t="s">
        <v>24</v>
      </c>
      <c r="F221" s="9" t="s">
        <v>25</v>
      </c>
      <c r="G221" s="22" t="s">
        <v>26</v>
      </c>
      <c r="H221" s="9" t="s">
        <v>27</v>
      </c>
      <c r="K221" s="9" t="s">
        <v>28</v>
      </c>
    </row>
    <row r="222" spans="1:11" ht="12.75">
      <c r="A222" s="6" t="s">
        <v>215</v>
      </c>
      <c r="B222" s="6" t="s">
        <v>193</v>
      </c>
      <c r="C222" s="14">
        <v>30</v>
      </c>
      <c r="D222" s="14">
        <v>1</v>
      </c>
      <c r="E222" s="14">
        <v>2</v>
      </c>
      <c r="F222" s="6" t="s">
        <v>34</v>
      </c>
      <c r="G222" s="14">
        <v>425</v>
      </c>
      <c r="H222" s="6" t="s">
        <v>35</v>
      </c>
      <c r="I222" s="6" t="s">
        <v>35</v>
      </c>
      <c r="J222" s="6" t="s">
        <v>35</v>
      </c>
      <c r="K222" s="14">
        <v>1221</v>
      </c>
    </row>
    <row r="223" spans="1:11" ht="12.75">
      <c r="A223" s="6" t="s">
        <v>200</v>
      </c>
      <c r="B223" s="6" t="s">
        <v>201</v>
      </c>
      <c r="C223" s="14">
        <v>59</v>
      </c>
      <c r="D223" s="14">
        <v>2</v>
      </c>
      <c r="E223" s="14">
        <v>14</v>
      </c>
      <c r="F223" s="6" t="s">
        <v>34</v>
      </c>
      <c r="G223" s="14">
        <v>1340</v>
      </c>
      <c r="H223" s="6" t="s">
        <v>35</v>
      </c>
      <c r="I223" s="6" t="s">
        <v>35</v>
      </c>
      <c r="J223" s="6" t="s">
        <v>35</v>
      </c>
      <c r="K223" s="14">
        <v>1221</v>
      </c>
    </row>
    <row r="224" spans="1:11" ht="12.75">
      <c r="A224" s="6" t="s">
        <v>36</v>
      </c>
      <c r="B224" s="6" t="s">
        <v>37</v>
      </c>
      <c r="C224" s="14">
        <v>6</v>
      </c>
      <c r="D224" s="14">
        <v>1</v>
      </c>
      <c r="E224" s="14">
        <v>2</v>
      </c>
      <c r="F224" s="6" t="s">
        <v>34</v>
      </c>
      <c r="G224" s="14">
        <v>185</v>
      </c>
      <c r="H224" s="6" t="s">
        <v>35</v>
      </c>
      <c r="I224" s="6" t="s">
        <v>35</v>
      </c>
      <c r="J224" s="6" t="s">
        <v>35</v>
      </c>
      <c r="K224" s="14">
        <v>977</v>
      </c>
    </row>
    <row r="225" spans="1:11" ht="12.75">
      <c r="A225" s="6" t="s">
        <v>218</v>
      </c>
      <c r="B225" s="6" t="s">
        <v>395</v>
      </c>
      <c r="C225" s="14">
        <v>5</v>
      </c>
      <c r="D225" s="14">
        <v>0</v>
      </c>
      <c r="E225" s="14">
        <v>0</v>
      </c>
      <c r="F225" s="6" t="s">
        <v>34</v>
      </c>
      <c r="G225" s="14">
        <v>50</v>
      </c>
      <c r="H225" s="6" t="s">
        <v>35</v>
      </c>
      <c r="I225" s="6" t="s">
        <v>35</v>
      </c>
      <c r="J225" s="6" t="s">
        <v>35</v>
      </c>
      <c r="K225" s="14">
        <v>488</v>
      </c>
    </row>
    <row r="226" spans="1:11" ht="12.75">
      <c r="A226" s="6" t="s">
        <v>210</v>
      </c>
      <c r="B226" s="6" t="s">
        <v>211</v>
      </c>
      <c r="C226" s="14">
        <v>20</v>
      </c>
      <c r="D226" s="14">
        <v>3</v>
      </c>
      <c r="E226" s="14">
        <v>9</v>
      </c>
      <c r="F226" s="6" t="s">
        <v>103</v>
      </c>
      <c r="G226" s="14">
        <v>1525</v>
      </c>
      <c r="H226" s="6" t="s">
        <v>35</v>
      </c>
      <c r="I226" s="6" t="s">
        <v>35</v>
      </c>
      <c r="J226" s="6" t="s">
        <v>35</v>
      </c>
      <c r="K226" s="14">
        <v>-312</v>
      </c>
    </row>
    <row r="227" spans="1:11" ht="12.75">
      <c r="A227" s="6" t="s">
        <v>198</v>
      </c>
      <c r="B227" s="6" t="s">
        <v>199</v>
      </c>
      <c r="C227" s="14">
        <v>18</v>
      </c>
      <c r="D227" s="14">
        <v>1</v>
      </c>
      <c r="E227" s="14">
        <v>4</v>
      </c>
      <c r="F227" s="6" t="s">
        <v>103</v>
      </c>
      <c r="G227" s="14">
        <v>1205</v>
      </c>
      <c r="H227" s="6" t="s">
        <v>35</v>
      </c>
      <c r="I227" s="6" t="s">
        <v>35</v>
      </c>
      <c r="J227" s="6" t="s">
        <v>35</v>
      </c>
      <c r="K227" s="14">
        <v>-312</v>
      </c>
    </row>
    <row r="228" spans="1:11" ht="12.75">
      <c r="A228" s="6" t="s">
        <v>132</v>
      </c>
      <c r="B228" s="6" t="s">
        <v>37</v>
      </c>
      <c r="C228" s="14">
        <v>45</v>
      </c>
      <c r="D228" s="14">
        <v>7</v>
      </c>
      <c r="E228" s="14">
        <v>5</v>
      </c>
      <c r="F228" s="6" t="s">
        <v>34</v>
      </c>
      <c r="G228" s="14">
        <v>875</v>
      </c>
      <c r="H228" s="6" t="s">
        <v>35</v>
      </c>
      <c r="I228" s="6" t="s">
        <v>35</v>
      </c>
      <c r="J228" s="6" t="s">
        <v>35</v>
      </c>
      <c r="K228" s="14">
        <v>977</v>
      </c>
    </row>
    <row r="229" spans="1:11" ht="12.75">
      <c r="A229" s="6" t="s">
        <v>326</v>
      </c>
      <c r="B229" s="6" t="s">
        <v>327</v>
      </c>
      <c r="C229" s="14">
        <v>9</v>
      </c>
      <c r="D229" s="14">
        <v>0</v>
      </c>
      <c r="E229" s="14">
        <v>0</v>
      </c>
      <c r="F229" s="6" t="s">
        <v>34</v>
      </c>
      <c r="G229" s="14">
        <v>90</v>
      </c>
      <c r="H229" s="6" t="s">
        <v>35</v>
      </c>
      <c r="I229" s="6" t="s">
        <v>35</v>
      </c>
      <c r="J229" s="6" t="s">
        <v>35</v>
      </c>
      <c r="K229" s="14">
        <v>977</v>
      </c>
    </row>
    <row r="230" spans="1:11" ht="12.75">
      <c r="A230" s="6" t="s">
        <v>74</v>
      </c>
      <c r="B230" s="6" t="s">
        <v>222</v>
      </c>
      <c r="C230" s="14">
        <v>24</v>
      </c>
      <c r="D230" s="14">
        <v>2</v>
      </c>
      <c r="E230" s="14">
        <v>3</v>
      </c>
      <c r="F230" s="6" t="s">
        <v>34</v>
      </c>
      <c r="G230" s="14">
        <v>440</v>
      </c>
      <c r="H230" s="6" t="s">
        <v>35</v>
      </c>
      <c r="I230" s="6" t="s">
        <v>35</v>
      </c>
      <c r="J230" s="6" t="s">
        <v>35</v>
      </c>
      <c r="K230" s="14">
        <v>1099</v>
      </c>
    </row>
    <row r="231" spans="1:11" ht="12.75">
      <c r="A231" s="6" t="s">
        <v>205</v>
      </c>
      <c r="B231" s="6" t="s">
        <v>201</v>
      </c>
      <c r="C231" s="14">
        <v>37</v>
      </c>
      <c r="D231" s="14">
        <v>3</v>
      </c>
      <c r="E231" s="14">
        <v>27</v>
      </c>
      <c r="F231" s="6" t="s">
        <v>34</v>
      </c>
      <c r="G231" s="14">
        <v>1795</v>
      </c>
      <c r="H231" s="6" t="s">
        <v>35</v>
      </c>
      <c r="I231" s="6" t="s">
        <v>35</v>
      </c>
      <c r="J231" s="6" t="s">
        <v>35</v>
      </c>
      <c r="K231" s="14">
        <v>1221</v>
      </c>
    </row>
    <row r="232" spans="1:11" ht="12.75">
      <c r="A232" s="6" t="s">
        <v>60</v>
      </c>
      <c r="B232" s="6" t="s">
        <v>61</v>
      </c>
      <c r="C232" s="14">
        <v>16</v>
      </c>
      <c r="D232" s="14">
        <v>4</v>
      </c>
      <c r="E232" s="14">
        <v>6</v>
      </c>
      <c r="F232" s="6" t="s">
        <v>34</v>
      </c>
      <c r="G232" s="14">
        <v>560</v>
      </c>
      <c r="H232" s="6" t="s">
        <v>35</v>
      </c>
      <c r="I232" s="6" t="s">
        <v>35</v>
      </c>
      <c r="J232" s="6" t="s">
        <v>35</v>
      </c>
      <c r="K232" s="14">
        <v>733</v>
      </c>
    </row>
    <row r="233" spans="1:11" ht="12.75">
      <c r="A233" s="6" t="s">
        <v>225</v>
      </c>
      <c r="B233" s="6" t="s">
        <v>193</v>
      </c>
      <c r="C233" s="14">
        <v>8</v>
      </c>
      <c r="D233" s="14">
        <v>0</v>
      </c>
      <c r="E233" s="14">
        <v>3</v>
      </c>
      <c r="F233" s="6" t="s">
        <v>34</v>
      </c>
      <c r="G233" s="14">
        <v>230</v>
      </c>
      <c r="H233" s="6" t="s">
        <v>35</v>
      </c>
      <c r="I233" s="6" t="s">
        <v>35</v>
      </c>
      <c r="J233" s="6" t="s">
        <v>35</v>
      </c>
      <c r="K233" s="14">
        <v>1221</v>
      </c>
    </row>
    <row r="234" spans="1:11" ht="12.75">
      <c r="A234" s="6" t="s">
        <v>64</v>
      </c>
      <c r="B234" s="6" t="s">
        <v>65</v>
      </c>
      <c r="C234" s="14">
        <v>11</v>
      </c>
      <c r="D234" s="14">
        <v>2</v>
      </c>
      <c r="E234" s="14">
        <v>2</v>
      </c>
      <c r="F234" s="6" t="s">
        <v>34</v>
      </c>
      <c r="G234" s="14">
        <v>260</v>
      </c>
      <c r="H234" s="6" t="s">
        <v>35</v>
      </c>
      <c r="I234" s="6" t="s">
        <v>35</v>
      </c>
      <c r="J234" s="6" t="s">
        <v>35</v>
      </c>
      <c r="K234" s="14">
        <v>733</v>
      </c>
    </row>
    <row r="235" spans="1:11" ht="12.75">
      <c r="A235" s="6" t="s">
        <v>45</v>
      </c>
      <c r="B235" s="6" t="s">
        <v>46</v>
      </c>
      <c r="C235" s="14">
        <v>6</v>
      </c>
      <c r="D235" s="14">
        <v>0</v>
      </c>
      <c r="E235" s="14">
        <v>0</v>
      </c>
      <c r="F235" s="6" t="s">
        <v>34</v>
      </c>
      <c r="G235" s="14">
        <v>60</v>
      </c>
      <c r="H235" s="6" t="s">
        <v>35</v>
      </c>
      <c r="I235" s="6" t="s">
        <v>35</v>
      </c>
      <c r="J235" s="6" t="s">
        <v>35</v>
      </c>
      <c r="K235" s="14">
        <v>733</v>
      </c>
    </row>
    <row r="236" spans="1:11" ht="12.75">
      <c r="A236" s="6" t="s">
        <v>191</v>
      </c>
      <c r="B236" s="6" t="s">
        <v>37</v>
      </c>
      <c r="C236" s="14">
        <v>10</v>
      </c>
      <c r="D236" s="14">
        <v>1</v>
      </c>
      <c r="E236" s="14">
        <v>5</v>
      </c>
      <c r="F236" s="6" t="s">
        <v>34</v>
      </c>
      <c r="G236" s="14">
        <v>375</v>
      </c>
      <c r="H236" s="6" t="s">
        <v>35</v>
      </c>
      <c r="I236" s="6" t="s">
        <v>35</v>
      </c>
      <c r="J236" s="6" t="s">
        <v>35</v>
      </c>
      <c r="K236" s="14">
        <v>977</v>
      </c>
    </row>
    <row r="237" spans="1:11" ht="12.75">
      <c r="A237" s="6" t="s">
        <v>131</v>
      </c>
      <c r="B237" s="6" t="s">
        <v>37</v>
      </c>
      <c r="C237" s="14">
        <v>11</v>
      </c>
      <c r="D237" s="14">
        <v>1</v>
      </c>
      <c r="E237" s="14">
        <v>1</v>
      </c>
      <c r="F237" s="6" t="s">
        <v>34</v>
      </c>
      <c r="G237" s="14">
        <v>185</v>
      </c>
      <c r="H237" s="6" t="s">
        <v>35</v>
      </c>
      <c r="I237" s="6" t="s">
        <v>35</v>
      </c>
      <c r="J237" s="6" t="s">
        <v>35</v>
      </c>
      <c r="K237" s="14">
        <v>977</v>
      </c>
    </row>
    <row r="238" spans="1:11" ht="12.75">
      <c r="A238" s="6" t="s">
        <v>92</v>
      </c>
      <c r="B238" s="6" t="s">
        <v>195</v>
      </c>
      <c r="C238" s="14">
        <v>92</v>
      </c>
      <c r="D238" s="14">
        <v>9</v>
      </c>
      <c r="E238" s="14">
        <v>15</v>
      </c>
      <c r="F238" s="6" t="s">
        <v>34</v>
      </c>
      <c r="G238" s="14">
        <v>1895</v>
      </c>
      <c r="H238" s="6" t="s">
        <v>35</v>
      </c>
      <c r="I238" s="6" t="s">
        <v>35</v>
      </c>
      <c r="J238" s="6" t="s">
        <v>35</v>
      </c>
      <c r="K238" s="14">
        <v>1099</v>
      </c>
    </row>
    <row r="239" spans="1:11" ht="12.75">
      <c r="A239" s="6" t="s">
        <v>68</v>
      </c>
      <c r="B239" s="6" t="s">
        <v>193</v>
      </c>
      <c r="C239" s="14">
        <v>26</v>
      </c>
      <c r="D239" s="14">
        <v>3</v>
      </c>
      <c r="E239" s="14">
        <v>11</v>
      </c>
      <c r="F239" s="6" t="s">
        <v>34</v>
      </c>
      <c r="G239" s="14">
        <v>885</v>
      </c>
      <c r="H239" s="6" t="s">
        <v>35</v>
      </c>
      <c r="I239" s="6" t="s">
        <v>35</v>
      </c>
      <c r="J239" s="6" t="s">
        <v>35</v>
      </c>
      <c r="K239" s="14">
        <v>1221</v>
      </c>
    </row>
    <row r="240" spans="1:11" ht="12.75">
      <c r="A240" s="6" t="s">
        <v>50</v>
      </c>
      <c r="B240" s="6" t="s">
        <v>51</v>
      </c>
      <c r="C240" s="14">
        <v>8</v>
      </c>
      <c r="D240" s="14">
        <v>0</v>
      </c>
      <c r="E240" s="14">
        <v>0</v>
      </c>
      <c r="F240" s="6" t="s">
        <v>34</v>
      </c>
      <c r="G240" s="14">
        <v>80</v>
      </c>
      <c r="H240" s="6" t="s">
        <v>35</v>
      </c>
      <c r="I240" s="6" t="s">
        <v>35</v>
      </c>
      <c r="J240" s="6" t="s">
        <v>35</v>
      </c>
      <c r="K240" s="14">
        <v>733</v>
      </c>
    </row>
    <row r="241" spans="1:11" ht="12.75">
      <c r="A241" s="6" t="s">
        <v>54</v>
      </c>
      <c r="B241" s="6" t="s">
        <v>55</v>
      </c>
      <c r="C241" s="14">
        <v>14</v>
      </c>
      <c r="D241" s="14">
        <v>1</v>
      </c>
      <c r="E241" s="14">
        <v>0</v>
      </c>
      <c r="F241" s="6" t="s">
        <v>34</v>
      </c>
      <c r="G241" s="14">
        <v>165</v>
      </c>
      <c r="H241" s="6" t="s">
        <v>35</v>
      </c>
      <c r="I241" s="6" t="s">
        <v>35</v>
      </c>
      <c r="J241" s="6" t="s">
        <v>35</v>
      </c>
      <c r="K241" s="14">
        <v>733</v>
      </c>
    </row>
    <row r="242" spans="1:11" ht="12.75">
      <c r="A242" s="6" t="s">
        <v>361</v>
      </c>
      <c r="B242" s="6" t="s">
        <v>362</v>
      </c>
      <c r="C242" s="14">
        <v>32</v>
      </c>
      <c r="D242" s="14">
        <v>1</v>
      </c>
      <c r="E242" s="14">
        <v>7</v>
      </c>
      <c r="F242" s="6" t="s">
        <v>119</v>
      </c>
      <c r="G242" s="14">
        <v>1695</v>
      </c>
      <c r="H242" s="6" t="s">
        <v>35</v>
      </c>
      <c r="I242" s="6" t="s">
        <v>35</v>
      </c>
      <c r="J242" s="6" t="s">
        <v>35</v>
      </c>
      <c r="K242" s="14">
        <v>99</v>
      </c>
    </row>
    <row r="243" ht="18.75">
      <c r="A243" s="1"/>
    </row>
    <row r="244" spans="1:4" ht="18.75">
      <c r="A244" s="1" t="s">
        <v>0</v>
      </c>
      <c r="B244" s="2" t="s">
        <v>420</v>
      </c>
      <c r="C244" s="1"/>
      <c r="D244" s="3">
        <v>5</v>
      </c>
    </row>
    <row r="245" ht="14.25">
      <c r="A245" s="4" t="s">
        <v>2</v>
      </c>
    </row>
    <row r="246" spans="1:10" ht="15">
      <c r="A246" s="5" t="s">
        <v>3</v>
      </c>
      <c r="B246" s="5" t="s">
        <v>4</v>
      </c>
      <c r="C246" s="5" t="s">
        <v>5</v>
      </c>
      <c r="D246" s="5" t="s">
        <v>10</v>
      </c>
      <c r="E246" s="5" t="s">
        <v>11</v>
      </c>
      <c r="F246" s="5"/>
      <c r="G246" s="21"/>
      <c r="J246" s="5"/>
    </row>
    <row r="247" spans="1:6" ht="12.75">
      <c r="A247" s="6" t="s">
        <v>135</v>
      </c>
      <c r="B247" s="14">
        <v>6</v>
      </c>
      <c r="C247" s="14">
        <v>19.5</v>
      </c>
      <c r="D247" s="14">
        <v>325</v>
      </c>
      <c r="E247" s="14">
        <v>200</v>
      </c>
      <c r="F247" s="14">
        <v>125</v>
      </c>
    </row>
    <row r="248" spans="1:6" ht="12.75">
      <c r="A248" s="6" t="s">
        <v>137</v>
      </c>
      <c r="B248" s="14">
        <v>12</v>
      </c>
      <c r="C248" s="14">
        <v>51.5</v>
      </c>
      <c r="D248" s="14">
        <v>4205</v>
      </c>
      <c r="E248" s="14">
        <v>0</v>
      </c>
      <c r="F248" s="14">
        <v>4205</v>
      </c>
    </row>
    <row r="249" ht="15.75">
      <c r="A249" s="7" t="s">
        <v>20</v>
      </c>
    </row>
    <row r="250" ht="12.75">
      <c r="A250" s="8" t="s">
        <v>135</v>
      </c>
    </row>
    <row r="251" spans="1:11" ht="13.5">
      <c r="A251" s="9" t="s">
        <v>21</v>
      </c>
      <c r="B251" s="9" t="s">
        <v>4</v>
      </c>
      <c r="C251" s="9" t="s">
        <v>22</v>
      </c>
      <c r="D251" s="9" t="s">
        <v>23</v>
      </c>
      <c r="E251" s="9" t="s">
        <v>24</v>
      </c>
      <c r="F251" s="9" t="s">
        <v>25</v>
      </c>
      <c r="G251" s="22" t="s">
        <v>26</v>
      </c>
      <c r="H251" s="9" t="s">
        <v>27</v>
      </c>
      <c r="K251" s="9" t="s">
        <v>28</v>
      </c>
    </row>
    <row r="252" spans="1:11" ht="12.75">
      <c r="A252" s="6" t="s">
        <v>187</v>
      </c>
      <c r="B252" s="6" t="s">
        <v>314</v>
      </c>
      <c r="C252" s="14">
        <v>7</v>
      </c>
      <c r="D252" s="14">
        <v>3</v>
      </c>
      <c r="E252" s="14">
        <v>1</v>
      </c>
      <c r="F252" s="6" t="s">
        <v>34</v>
      </c>
      <c r="G252" s="14">
        <v>195</v>
      </c>
      <c r="H252" s="6" t="s">
        <v>35</v>
      </c>
      <c r="I252" s="6" t="s">
        <v>35</v>
      </c>
      <c r="J252" s="6" t="s">
        <v>35</v>
      </c>
      <c r="K252" s="14">
        <v>28</v>
      </c>
    </row>
    <row r="253" spans="1:11" ht="12.75">
      <c r="A253" s="6" t="s">
        <v>238</v>
      </c>
      <c r="B253" s="6" t="s">
        <v>180</v>
      </c>
      <c r="C253" s="14">
        <v>56</v>
      </c>
      <c r="D253" s="14">
        <v>19</v>
      </c>
      <c r="E253" s="14">
        <v>26</v>
      </c>
      <c r="F253" s="6" t="s">
        <v>119</v>
      </c>
      <c r="G253" s="14">
        <v>3135</v>
      </c>
      <c r="H253" s="6" t="s">
        <v>35</v>
      </c>
      <c r="I253" s="6" t="s">
        <v>35</v>
      </c>
      <c r="J253" s="6" t="s">
        <v>35</v>
      </c>
      <c r="K253" s="14">
        <v>-772</v>
      </c>
    </row>
    <row r="254" spans="1:11" ht="12.75">
      <c r="A254" s="6" t="s">
        <v>96</v>
      </c>
      <c r="B254" s="6" t="s">
        <v>97</v>
      </c>
      <c r="C254" s="14">
        <v>12</v>
      </c>
      <c r="D254" s="14">
        <v>0</v>
      </c>
      <c r="E254" s="14">
        <v>0</v>
      </c>
      <c r="F254" s="6" t="s">
        <v>119</v>
      </c>
      <c r="G254" s="14">
        <v>520</v>
      </c>
      <c r="H254" s="6" t="s">
        <v>345</v>
      </c>
      <c r="I254" s="6" t="s">
        <v>35</v>
      </c>
      <c r="J254" s="6" t="s">
        <v>35</v>
      </c>
      <c r="K254" s="14">
        <v>-386</v>
      </c>
    </row>
    <row r="255" spans="1:11" ht="12.75">
      <c r="A255" s="6" t="s">
        <v>109</v>
      </c>
      <c r="B255" s="6" t="s">
        <v>110</v>
      </c>
      <c r="C255" s="14">
        <v>0</v>
      </c>
      <c r="D255" s="14">
        <v>2</v>
      </c>
      <c r="E255" s="14">
        <v>0</v>
      </c>
      <c r="F255" s="6" t="s">
        <v>34</v>
      </c>
      <c r="G255" s="14">
        <v>50</v>
      </c>
      <c r="H255" s="6" t="s">
        <v>35</v>
      </c>
      <c r="I255" s="6" t="s">
        <v>35</v>
      </c>
      <c r="J255" s="6" t="s">
        <v>35</v>
      </c>
      <c r="K255" s="14">
        <v>21</v>
      </c>
    </row>
    <row r="256" spans="1:11" ht="12.75">
      <c r="A256" s="6" t="s">
        <v>78</v>
      </c>
      <c r="B256" s="6" t="s">
        <v>79</v>
      </c>
      <c r="C256" s="14">
        <v>0</v>
      </c>
      <c r="D256" s="14">
        <v>0</v>
      </c>
      <c r="E256" s="14">
        <v>0</v>
      </c>
      <c r="F256" s="6" t="s">
        <v>34</v>
      </c>
      <c r="G256" s="14">
        <v>0</v>
      </c>
      <c r="H256" s="6" t="s">
        <v>35</v>
      </c>
      <c r="I256" s="6" t="s">
        <v>35</v>
      </c>
      <c r="J256" s="6" t="s">
        <v>35</v>
      </c>
      <c r="K256" s="14">
        <v>14</v>
      </c>
    </row>
    <row r="257" spans="1:11" ht="12.75">
      <c r="A257" s="6" t="s">
        <v>88</v>
      </c>
      <c r="B257" s="6" t="s">
        <v>89</v>
      </c>
      <c r="C257" s="14">
        <v>13</v>
      </c>
      <c r="D257" s="14">
        <v>1</v>
      </c>
      <c r="E257" s="14">
        <v>3</v>
      </c>
      <c r="F257" s="6" t="s">
        <v>34</v>
      </c>
      <c r="G257" s="14">
        <v>305</v>
      </c>
      <c r="H257" s="6" t="s">
        <v>35</v>
      </c>
      <c r="I257" s="6" t="s">
        <v>35</v>
      </c>
      <c r="J257" s="6" t="s">
        <v>35</v>
      </c>
      <c r="K257" s="14">
        <v>21</v>
      </c>
    </row>
    <row r="258" ht="12.75">
      <c r="A258" s="8" t="s">
        <v>137</v>
      </c>
    </row>
    <row r="259" spans="1:11" ht="13.5">
      <c r="A259" s="9" t="s">
        <v>21</v>
      </c>
      <c r="B259" s="9" t="s">
        <v>4</v>
      </c>
      <c r="C259" s="9" t="s">
        <v>22</v>
      </c>
      <c r="D259" s="9" t="s">
        <v>23</v>
      </c>
      <c r="E259" s="9" t="s">
        <v>24</v>
      </c>
      <c r="F259" s="9" t="s">
        <v>25</v>
      </c>
      <c r="G259" s="22" t="s">
        <v>26</v>
      </c>
      <c r="H259" s="9" t="s">
        <v>27</v>
      </c>
      <c r="K259" s="9" t="s">
        <v>28</v>
      </c>
    </row>
    <row r="260" spans="1:11" ht="12.75">
      <c r="A260" s="6" t="s">
        <v>50</v>
      </c>
      <c r="B260" s="6" t="s">
        <v>51</v>
      </c>
      <c r="C260" s="14">
        <v>0</v>
      </c>
      <c r="D260" s="14">
        <v>0</v>
      </c>
      <c r="E260" s="14">
        <v>0</v>
      </c>
      <c r="F260" s="6" t="s">
        <v>34</v>
      </c>
      <c r="G260" s="14">
        <v>0</v>
      </c>
      <c r="H260" s="6" t="s">
        <v>35</v>
      </c>
      <c r="I260" s="6" t="s">
        <v>35</v>
      </c>
      <c r="J260" s="6" t="s">
        <v>35</v>
      </c>
      <c r="K260" s="14">
        <v>274</v>
      </c>
    </row>
    <row r="261" spans="1:11" ht="12.75">
      <c r="A261" s="6" t="s">
        <v>225</v>
      </c>
      <c r="B261" s="6" t="s">
        <v>193</v>
      </c>
      <c r="C261" s="14">
        <v>0</v>
      </c>
      <c r="D261" s="14">
        <v>1</v>
      </c>
      <c r="E261" s="14">
        <v>0</v>
      </c>
      <c r="F261" s="6" t="s">
        <v>34</v>
      </c>
      <c r="G261" s="14">
        <v>25</v>
      </c>
      <c r="H261" s="6" t="s">
        <v>35</v>
      </c>
      <c r="I261" s="6" t="s">
        <v>35</v>
      </c>
      <c r="J261" s="6" t="s">
        <v>35</v>
      </c>
      <c r="K261" s="14">
        <v>457</v>
      </c>
    </row>
    <row r="262" spans="1:11" ht="12.75">
      <c r="A262" s="6" t="s">
        <v>131</v>
      </c>
      <c r="B262" s="6" t="s">
        <v>37</v>
      </c>
      <c r="C262" s="14">
        <v>1</v>
      </c>
      <c r="D262" s="14">
        <v>0</v>
      </c>
      <c r="E262" s="14">
        <v>0</v>
      </c>
      <c r="F262" s="6" t="s">
        <v>34</v>
      </c>
      <c r="G262" s="14">
        <v>10</v>
      </c>
      <c r="H262" s="6" t="s">
        <v>35</v>
      </c>
      <c r="I262" s="6" t="s">
        <v>35</v>
      </c>
      <c r="J262" s="6" t="s">
        <v>35</v>
      </c>
      <c r="K262" s="14">
        <v>366</v>
      </c>
    </row>
    <row r="263" spans="1:11" ht="12.75">
      <c r="A263" s="6" t="s">
        <v>326</v>
      </c>
      <c r="B263" s="6" t="s">
        <v>327</v>
      </c>
      <c r="C263" s="14">
        <v>1</v>
      </c>
      <c r="D263" s="14">
        <v>0</v>
      </c>
      <c r="E263" s="14">
        <v>0</v>
      </c>
      <c r="F263" s="6" t="s">
        <v>34</v>
      </c>
      <c r="G263" s="14">
        <v>10</v>
      </c>
      <c r="H263" s="6" t="s">
        <v>35</v>
      </c>
      <c r="I263" s="6" t="s">
        <v>35</v>
      </c>
      <c r="J263" s="6" t="s">
        <v>35</v>
      </c>
      <c r="K263" s="14">
        <v>366</v>
      </c>
    </row>
    <row r="264" spans="1:11" ht="12.75">
      <c r="A264" s="6" t="s">
        <v>361</v>
      </c>
      <c r="B264" s="6" t="s">
        <v>362</v>
      </c>
      <c r="C264" s="14">
        <v>7</v>
      </c>
      <c r="D264" s="14">
        <v>0</v>
      </c>
      <c r="E264" s="14">
        <v>0</v>
      </c>
      <c r="F264" s="6" t="s">
        <v>34</v>
      </c>
      <c r="G264" s="14">
        <v>70</v>
      </c>
      <c r="H264" s="6" t="s">
        <v>35</v>
      </c>
      <c r="I264" s="6" t="s">
        <v>35</v>
      </c>
      <c r="J264" s="6" t="s">
        <v>35</v>
      </c>
      <c r="K264" s="14">
        <v>411</v>
      </c>
    </row>
    <row r="265" spans="1:11" ht="12.75">
      <c r="A265" s="6" t="s">
        <v>92</v>
      </c>
      <c r="B265" s="6" t="s">
        <v>195</v>
      </c>
      <c r="C265" s="14">
        <v>0</v>
      </c>
      <c r="D265" s="14">
        <v>0</v>
      </c>
      <c r="E265" s="14">
        <v>0</v>
      </c>
      <c r="F265" s="6" t="s">
        <v>34</v>
      </c>
      <c r="G265" s="14">
        <v>0</v>
      </c>
      <c r="H265" s="6" t="s">
        <v>35</v>
      </c>
      <c r="I265" s="6" t="s">
        <v>35</v>
      </c>
      <c r="J265" s="6" t="s">
        <v>35</v>
      </c>
      <c r="K265" s="14">
        <v>411</v>
      </c>
    </row>
    <row r="266" spans="1:11" ht="12.75">
      <c r="A266" s="6" t="s">
        <v>132</v>
      </c>
      <c r="B266" s="6" t="s">
        <v>37</v>
      </c>
      <c r="C266" s="14">
        <v>7</v>
      </c>
      <c r="D266" s="14">
        <v>0</v>
      </c>
      <c r="E266" s="14">
        <v>0</v>
      </c>
      <c r="F266" s="6" t="s">
        <v>34</v>
      </c>
      <c r="G266" s="14">
        <v>70</v>
      </c>
      <c r="H266" s="6" t="s">
        <v>35</v>
      </c>
      <c r="I266" s="6" t="s">
        <v>35</v>
      </c>
      <c r="J266" s="6" t="s">
        <v>35</v>
      </c>
      <c r="K266" s="14">
        <v>366</v>
      </c>
    </row>
    <row r="267" spans="1:11" ht="12.75">
      <c r="A267" s="6" t="s">
        <v>36</v>
      </c>
      <c r="B267" s="6" t="s">
        <v>37</v>
      </c>
      <c r="C267" s="14">
        <v>2</v>
      </c>
      <c r="D267" s="14">
        <v>0</v>
      </c>
      <c r="E267" s="14">
        <v>0</v>
      </c>
      <c r="F267" s="6" t="s">
        <v>34</v>
      </c>
      <c r="G267" s="14">
        <v>20</v>
      </c>
      <c r="H267" s="6" t="s">
        <v>35</v>
      </c>
      <c r="I267" s="6" t="s">
        <v>35</v>
      </c>
      <c r="J267" s="6" t="s">
        <v>35</v>
      </c>
      <c r="K267" s="14">
        <v>366</v>
      </c>
    </row>
    <row r="268" spans="1:11" ht="12.75">
      <c r="A268" s="6" t="s">
        <v>60</v>
      </c>
      <c r="B268" s="6" t="s">
        <v>61</v>
      </c>
      <c r="C268" s="14">
        <v>2</v>
      </c>
      <c r="D268" s="14">
        <v>0</v>
      </c>
      <c r="E268" s="14">
        <v>0</v>
      </c>
      <c r="F268" s="6" t="s">
        <v>34</v>
      </c>
      <c r="G268" s="14">
        <v>20</v>
      </c>
      <c r="H268" s="6" t="s">
        <v>35</v>
      </c>
      <c r="I268" s="6" t="s">
        <v>35</v>
      </c>
      <c r="J268" s="6" t="s">
        <v>35</v>
      </c>
      <c r="K268" s="14">
        <v>274</v>
      </c>
    </row>
    <row r="269" spans="1:11" ht="12.75">
      <c r="A269" s="6" t="s">
        <v>205</v>
      </c>
      <c r="B269" s="6" t="s">
        <v>201</v>
      </c>
      <c r="C269" s="14">
        <v>3</v>
      </c>
      <c r="D269" s="14">
        <v>0</v>
      </c>
      <c r="E269" s="14">
        <v>1</v>
      </c>
      <c r="F269" s="6" t="s">
        <v>34</v>
      </c>
      <c r="G269" s="14">
        <v>80</v>
      </c>
      <c r="H269" s="6" t="s">
        <v>35</v>
      </c>
      <c r="I269" s="6" t="s">
        <v>35</v>
      </c>
      <c r="J269" s="6" t="s">
        <v>35</v>
      </c>
      <c r="K269" s="14">
        <v>457</v>
      </c>
    </row>
    <row r="270" spans="1:11" ht="12.75">
      <c r="A270" s="6" t="s">
        <v>68</v>
      </c>
      <c r="B270" s="6" t="s">
        <v>69</v>
      </c>
      <c r="C270" s="14">
        <v>0</v>
      </c>
      <c r="D270" s="14">
        <v>0</v>
      </c>
      <c r="E270" s="14">
        <v>0</v>
      </c>
      <c r="F270" s="6" t="s">
        <v>34</v>
      </c>
      <c r="G270" s="14">
        <v>0</v>
      </c>
      <c r="H270" s="6" t="s">
        <v>35</v>
      </c>
      <c r="I270" s="6" t="s">
        <v>35</v>
      </c>
      <c r="J270" s="6" t="s">
        <v>35</v>
      </c>
      <c r="K270" s="14">
        <v>274</v>
      </c>
    </row>
    <row r="271" spans="1:11" ht="12.75">
      <c r="A271" s="6" t="s">
        <v>74</v>
      </c>
      <c r="B271" s="6" t="s">
        <v>75</v>
      </c>
      <c r="C271" s="14">
        <v>2</v>
      </c>
      <c r="D271" s="14">
        <v>0</v>
      </c>
      <c r="E271" s="14">
        <v>0</v>
      </c>
      <c r="F271" s="6" t="s">
        <v>34</v>
      </c>
      <c r="G271" s="14">
        <v>20</v>
      </c>
      <c r="H271" s="6" t="s">
        <v>35</v>
      </c>
      <c r="I271" s="6" t="s">
        <v>35</v>
      </c>
      <c r="J271" s="6" t="s">
        <v>35</v>
      </c>
      <c r="K271" s="14">
        <v>183</v>
      </c>
    </row>
    <row r="272" ht="18.75">
      <c r="A272" s="1"/>
    </row>
    <row r="273" spans="1:4" ht="18.75">
      <c r="A273" s="1" t="s">
        <v>0</v>
      </c>
      <c r="B273" s="2" t="s">
        <v>426</v>
      </c>
      <c r="C273" s="1"/>
      <c r="D273" s="3">
        <v>6</v>
      </c>
    </row>
    <row r="274" ht="14.25">
      <c r="A274" s="4" t="s">
        <v>2</v>
      </c>
    </row>
    <row r="275" spans="1:7" ht="15">
      <c r="A275" s="5" t="s">
        <v>3</v>
      </c>
      <c r="B275" s="5" t="s">
        <v>4</v>
      </c>
      <c r="C275" s="5" t="s">
        <v>5</v>
      </c>
      <c r="D275" s="5" t="s">
        <v>10</v>
      </c>
      <c r="E275" s="5" t="s">
        <v>11</v>
      </c>
      <c r="F275" s="5"/>
      <c r="G275" s="21"/>
    </row>
    <row r="276" spans="1:8" ht="12.75">
      <c r="A276" s="6" t="s">
        <v>135</v>
      </c>
      <c r="B276" s="14">
        <v>23</v>
      </c>
      <c r="C276" s="14">
        <v>101</v>
      </c>
      <c r="D276" s="14">
        <v>13065</v>
      </c>
      <c r="E276" s="14">
        <v>200</v>
      </c>
      <c r="F276" s="14">
        <v>12865</v>
      </c>
      <c r="H276">
        <f>SUM(G281:G303)</f>
        <v>21800</v>
      </c>
    </row>
    <row r="277" spans="1:6" ht="12.75">
      <c r="A277" s="6" t="s">
        <v>137</v>
      </c>
      <c r="B277" s="14">
        <v>22</v>
      </c>
      <c r="C277" s="14">
        <v>100.5</v>
      </c>
      <c r="D277" s="14">
        <v>21800</v>
      </c>
      <c r="E277" s="14">
        <v>1200</v>
      </c>
      <c r="F277" s="14">
        <f>D277-E277</f>
        <v>20600</v>
      </c>
    </row>
    <row r="278" ht="15.75">
      <c r="A278" s="7" t="s">
        <v>20</v>
      </c>
    </row>
    <row r="279" ht="12.75">
      <c r="A279" s="8" t="s">
        <v>135</v>
      </c>
    </row>
    <row r="280" spans="1:11" ht="13.5">
      <c r="A280" s="9" t="s">
        <v>21</v>
      </c>
      <c r="B280" s="9" t="s">
        <v>4</v>
      </c>
      <c r="C280" s="9" t="s">
        <v>22</v>
      </c>
      <c r="D280" s="9" t="s">
        <v>23</v>
      </c>
      <c r="E280" s="9" t="s">
        <v>24</v>
      </c>
      <c r="F280" s="9" t="s">
        <v>25</v>
      </c>
      <c r="G280" s="22" t="s">
        <v>26</v>
      </c>
      <c r="H280" s="9" t="s">
        <v>27</v>
      </c>
      <c r="K280" s="9" t="s">
        <v>28</v>
      </c>
    </row>
    <row r="281" spans="1:11" ht="12.75">
      <c r="A281" s="6" t="s">
        <v>187</v>
      </c>
      <c r="B281" s="6" t="s">
        <v>314</v>
      </c>
      <c r="C281" s="14">
        <v>5</v>
      </c>
      <c r="D281" s="14">
        <v>0</v>
      </c>
      <c r="E281" s="14">
        <v>1</v>
      </c>
      <c r="F281" s="6" t="s">
        <v>103</v>
      </c>
      <c r="G281" s="14">
        <v>925</v>
      </c>
      <c r="H281" s="6" t="s">
        <v>35</v>
      </c>
      <c r="I281" s="6" t="s">
        <v>35</v>
      </c>
      <c r="J281" s="6" t="s">
        <v>35</v>
      </c>
      <c r="K281" s="14">
        <v>-810</v>
      </c>
    </row>
    <row r="282" spans="1:11" ht="12.75">
      <c r="A282" s="6" t="s">
        <v>121</v>
      </c>
      <c r="B282" s="6" t="s">
        <v>122</v>
      </c>
      <c r="C282" s="14">
        <v>7</v>
      </c>
      <c r="D282" s="14">
        <v>1</v>
      </c>
      <c r="E282" s="14">
        <v>0</v>
      </c>
      <c r="F282" s="6" t="s">
        <v>34</v>
      </c>
      <c r="G282" s="14">
        <v>95</v>
      </c>
      <c r="H282" s="6" t="s">
        <v>35</v>
      </c>
      <c r="I282" s="6" t="s">
        <v>35</v>
      </c>
      <c r="J282" s="6" t="s">
        <v>35</v>
      </c>
      <c r="K282" s="14">
        <v>468</v>
      </c>
    </row>
    <row r="283" spans="1:11" ht="12.75">
      <c r="A283" s="6" t="s">
        <v>78</v>
      </c>
      <c r="B283" s="6" t="s">
        <v>144</v>
      </c>
      <c r="C283" s="14">
        <v>30</v>
      </c>
      <c r="D283" s="14">
        <v>8</v>
      </c>
      <c r="E283" s="14">
        <v>15</v>
      </c>
      <c r="F283" s="6" t="s">
        <v>34</v>
      </c>
      <c r="G283" s="14">
        <v>1250</v>
      </c>
      <c r="H283" s="6" t="s">
        <v>35</v>
      </c>
      <c r="I283" s="6" t="s">
        <v>35</v>
      </c>
      <c r="J283" s="6" t="s">
        <v>35</v>
      </c>
      <c r="K283" s="14">
        <v>780</v>
      </c>
    </row>
    <row r="284" spans="1:11" ht="12.75">
      <c r="A284" s="6" t="s">
        <v>140</v>
      </c>
      <c r="B284" s="6" t="s">
        <v>141</v>
      </c>
      <c r="C284" s="14">
        <v>9</v>
      </c>
      <c r="D284" s="14">
        <v>3</v>
      </c>
      <c r="E284" s="14">
        <v>16</v>
      </c>
      <c r="F284" s="6" t="s">
        <v>34</v>
      </c>
      <c r="G284" s="14">
        <v>965</v>
      </c>
      <c r="H284" s="6" t="s">
        <v>35</v>
      </c>
      <c r="I284" s="6" t="s">
        <v>35</v>
      </c>
      <c r="J284" s="6" t="s">
        <v>35</v>
      </c>
      <c r="K284" s="14">
        <v>624</v>
      </c>
    </row>
    <row r="285" spans="1:11" ht="12.75">
      <c r="A285" s="6" t="s">
        <v>169</v>
      </c>
      <c r="B285" s="6" t="s">
        <v>162</v>
      </c>
      <c r="C285" s="14">
        <v>44</v>
      </c>
      <c r="D285" s="14">
        <v>10</v>
      </c>
      <c r="E285" s="14">
        <v>15</v>
      </c>
      <c r="F285" s="6" t="s">
        <v>119</v>
      </c>
      <c r="G285" s="14">
        <v>2640</v>
      </c>
      <c r="H285" s="6" t="s">
        <v>35</v>
      </c>
      <c r="I285" s="6" t="s">
        <v>35</v>
      </c>
      <c r="J285" s="6" t="s">
        <v>35</v>
      </c>
      <c r="K285" s="14">
        <v>-420</v>
      </c>
    </row>
    <row r="286" spans="1:11" ht="12.75">
      <c r="A286" s="6" t="s">
        <v>164</v>
      </c>
      <c r="B286" s="6" t="s">
        <v>165</v>
      </c>
      <c r="C286" s="14">
        <v>1</v>
      </c>
      <c r="D286" s="14">
        <v>0</v>
      </c>
      <c r="E286" s="14">
        <v>0</v>
      </c>
      <c r="F286" s="6" t="s">
        <v>34</v>
      </c>
      <c r="G286" s="14">
        <v>10</v>
      </c>
      <c r="H286" s="6" t="s">
        <v>35</v>
      </c>
      <c r="I286" s="6" t="s">
        <v>35</v>
      </c>
      <c r="J286" s="6" t="s">
        <v>35</v>
      </c>
      <c r="K286" s="14">
        <v>312</v>
      </c>
    </row>
    <row r="287" spans="1:11" ht="12.75">
      <c r="A287" s="6" t="s">
        <v>100</v>
      </c>
      <c r="B287" s="6" t="s">
        <v>144</v>
      </c>
      <c r="C287" s="14">
        <v>42</v>
      </c>
      <c r="D287" s="14">
        <v>3</v>
      </c>
      <c r="E287" s="14">
        <v>5</v>
      </c>
      <c r="F287" s="6" t="s">
        <v>34</v>
      </c>
      <c r="G287" s="14">
        <v>745</v>
      </c>
      <c r="H287" s="6" t="s">
        <v>35</v>
      </c>
      <c r="I287" s="6" t="s">
        <v>35</v>
      </c>
      <c r="J287" s="6" t="s">
        <v>35</v>
      </c>
      <c r="K287" s="14">
        <v>780</v>
      </c>
    </row>
    <row r="288" spans="1:11" ht="12.75">
      <c r="A288" s="6" t="s">
        <v>149</v>
      </c>
      <c r="B288" s="6" t="s">
        <v>147</v>
      </c>
      <c r="C288" s="14">
        <v>5</v>
      </c>
      <c r="D288" s="14">
        <v>0</v>
      </c>
      <c r="E288" s="14">
        <v>3</v>
      </c>
      <c r="F288" s="6" t="s">
        <v>34</v>
      </c>
      <c r="G288" s="14">
        <v>200</v>
      </c>
      <c r="H288" s="6" t="s">
        <v>35</v>
      </c>
      <c r="I288" s="6" t="s">
        <v>35</v>
      </c>
      <c r="J288" s="6" t="s">
        <v>35</v>
      </c>
      <c r="K288" s="14">
        <v>702</v>
      </c>
    </row>
    <row r="289" spans="1:11" ht="12.75">
      <c r="A289" s="6" t="s">
        <v>105</v>
      </c>
      <c r="B289" s="6" t="s">
        <v>106</v>
      </c>
      <c r="C289" s="14">
        <v>0</v>
      </c>
      <c r="D289" s="14">
        <v>0</v>
      </c>
      <c r="E289" s="14">
        <v>0</v>
      </c>
      <c r="F289" s="6" t="s">
        <v>34</v>
      </c>
      <c r="G289" s="14">
        <v>0</v>
      </c>
      <c r="H289" s="6" t="s">
        <v>35</v>
      </c>
      <c r="I289" s="6" t="s">
        <v>35</v>
      </c>
      <c r="J289" s="6" t="s">
        <v>35</v>
      </c>
      <c r="K289" s="14">
        <v>312</v>
      </c>
    </row>
    <row r="290" spans="1:11" ht="12.75">
      <c r="A290" s="6" t="s">
        <v>81</v>
      </c>
      <c r="B290" s="6" t="s">
        <v>144</v>
      </c>
      <c r="C290" s="14">
        <v>24</v>
      </c>
      <c r="D290" s="14">
        <v>4</v>
      </c>
      <c r="E290" s="14">
        <v>3</v>
      </c>
      <c r="F290" s="6" t="s">
        <v>34</v>
      </c>
      <c r="G290" s="14">
        <v>490</v>
      </c>
      <c r="H290" s="6" t="s">
        <v>35</v>
      </c>
      <c r="I290" s="6" t="s">
        <v>35</v>
      </c>
      <c r="J290" s="6" t="s">
        <v>35</v>
      </c>
      <c r="K290" s="14">
        <v>780</v>
      </c>
    </row>
    <row r="291" spans="1:11" ht="12.75">
      <c r="A291" s="6" t="s">
        <v>114</v>
      </c>
      <c r="B291" s="6" t="s">
        <v>304</v>
      </c>
      <c r="C291" s="14">
        <v>18</v>
      </c>
      <c r="D291" s="14">
        <v>2</v>
      </c>
      <c r="E291" s="14">
        <v>3</v>
      </c>
      <c r="F291" s="6" t="s">
        <v>34</v>
      </c>
      <c r="G291" s="14">
        <v>380</v>
      </c>
      <c r="H291" s="6" t="s">
        <v>35</v>
      </c>
      <c r="I291" s="6" t="s">
        <v>35</v>
      </c>
      <c r="J291" s="6" t="s">
        <v>35</v>
      </c>
      <c r="K291" s="14">
        <v>780</v>
      </c>
    </row>
    <row r="292" spans="1:11" ht="12.75">
      <c r="A292" s="6" t="s">
        <v>238</v>
      </c>
      <c r="B292" s="6" t="s">
        <v>180</v>
      </c>
      <c r="C292" s="14">
        <v>33</v>
      </c>
      <c r="D292" s="14">
        <v>6</v>
      </c>
      <c r="E292" s="14">
        <v>34</v>
      </c>
      <c r="F292" s="6" t="s">
        <v>34</v>
      </c>
      <c r="G292" s="14">
        <v>2180</v>
      </c>
      <c r="H292" s="6" t="s">
        <v>35</v>
      </c>
      <c r="I292" s="6" t="s">
        <v>35</v>
      </c>
      <c r="J292" s="6" t="s">
        <v>35</v>
      </c>
      <c r="K292" s="14">
        <v>624</v>
      </c>
    </row>
    <row r="293" spans="1:11" ht="12.75">
      <c r="A293" s="6" t="s">
        <v>117</v>
      </c>
      <c r="B293" s="6" t="s">
        <v>118</v>
      </c>
      <c r="C293" s="14">
        <v>0</v>
      </c>
      <c r="D293" s="14">
        <v>0</v>
      </c>
      <c r="E293" s="14">
        <v>0</v>
      </c>
      <c r="F293" s="6" t="s">
        <v>34</v>
      </c>
      <c r="G293" s="14">
        <v>0</v>
      </c>
      <c r="H293" s="6" t="s">
        <v>35</v>
      </c>
      <c r="I293" s="6" t="s">
        <v>35</v>
      </c>
      <c r="J293" s="6" t="s">
        <v>35</v>
      </c>
      <c r="K293" s="14">
        <v>312</v>
      </c>
    </row>
    <row r="294" spans="1:11" ht="12.75">
      <c r="A294" s="6" t="s">
        <v>107</v>
      </c>
      <c r="B294" s="6" t="s">
        <v>108</v>
      </c>
      <c r="C294" s="14">
        <v>6</v>
      </c>
      <c r="D294" s="14">
        <v>7</v>
      </c>
      <c r="E294" s="14">
        <v>0</v>
      </c>
      <c r="F294" s="6" t="s">
        <v>103</v>
      </c>
      <c r="G294" s="14">
        <v>835</v>
      </c>
      <c r="H294" s="6" t="s">
        <v>35</v>
      </c>
      <c r="I294" s="6" t="s">
        <v>35</v>
      </c>
      <c r="J294" s="6" t="s">
        <v>35</v>
      </c>
      <c r="K294" s="14">
        <v>-366</v>
      </c>
    </row>
    <row r="295" spans="1:11" ht="12.75">
      <c r="A295" s="6" t="s">
        <v>96</v>
      </c>
      <c r="B295" s="6" t="s">
        <v>97</v>
      </c>
      <c r="C295" s="14">
        <v>77</v>
      </c>
      <c r="D295" s="14">
        <v>9</v>
      </c>
      <c r="E295" s="14">
        <v>15</v>
      </c>
      <c r="F295" s="6" t="s">
        <v>34</v>
      </c>
      <c r="G295" s="14">
        <v>1745</v>
      </c>
      <c r="H295" s="6" t="s">
        <v>35</v>
      </c>
      <c r="I295" s="6" t="s">
        <v>35</v>
      </c>
      <c r="J295" s="6" t="s">
        <v>35</v>
      </c>
      <c r="K295" s="14">
        <v>312</v>
      </c>
    </row>
    <row r="296" spans="1:11" ht="12.75">
      <c r="A296" s="6" t="s">
        <v>155</v>
      </c>
      <c r="B296" s="6" t="s">
        <v>115</v>
      </c>
      <c r="C296" s="14">
        <v>30</v>
      </c>
      <c r="D296" s="14">
        <v>5</v>
      </c>
      <c r="E296" s="14">
        <v>11</v>
      </c>
      <c r="F296" s="6" t="s">
        <v>34</v>
      </c>
      <c r="G296" s="14">
        <v>975</v>
      </c>
      <c r="H296" s="6" t="s">
        <v>35</v>
      </c>
      <c r="I296" s="6" t="s">
        <v>35</v>
      </c>
      <c r="J296" s="6" t="s">
        <v>35</v>
      </c>
      <c r="K296" s="14">
        <v>468</v>
      </c>
    </row>
    <row r="297" spans="1:11" ht="12.75">
      <c r="A297" s="6" t="s">
        <v>85</v>
      </c>
      <c r="B297" s="6" t="s">
        <v>180</v>
      </c>
      <c r="C297" s="14">
        <v>20</v>
      </c>
      <c r="D297" s="14">
        <v>14</v>
      </c>
      <c r="E297" s="14">
        <v>14</v>
      </c>
      <c r="F297" s="6" t="s">
        <v>34</v>
      </c>
      <c r="G297" s="14">
        <v>1250</v>
      </c>
      <c r="H297" s="6" t="s">
        <v>35</v>
      </c>
      <c r="I297" s="6" t="s">
        <v>35</v>
      </c>
      <c r="J297" s="6" t="s">
        <v>35</v>
      </c>
      <c r="K297" s="14">
        <v>624</v>
      </c>
    </row>
    <row r="298" spans="1:11" ht="12.75">
      <c r="A298" s="6" t="s">
        <v>184</v>
      </c>
      <c r="B298" s="6" t="s">
        <v>185</v>
      </c>
      <c r="C298" s="14">
        <v>11</v>
      </c>
      <c r="D298" s="14">
        <v>0</v>
      </c>
      <c r="E298" s="14">
        <v>1</v>
      </c>
      <c r="F298" s="6" t="s">
        <v>34</v>
      </c>
      <c r="G298" s="14">
        <v>160</v>
      </c>
      <c r="H298" s="6" t="s">
        <v>35</v>
      </c>
      <c r="I298" s="6" t="s">
        <v>35</v>
      </c>
      <c r="J298" s="6" t="s">
        <v>35</v>
      </c>
      <c r="K298" s="14">
        <v>468</v>
      </c>
    </row>
    <row r="299" spans="1:11" ht="12.75">
      <c r="A299" s="6" t="s">
        <v>172</v>
      </c>
      <c r="B299" s="6" t="s">
        <v>144</v>
      </c>
      <c r="C299" s="14">
        <v>7</v>
      </c>
      <c r="D299" s="14">
        <v>4</v>
      </c>
      <c r="E299" s="14">
        <v>21</v>
      </c>
      <c r="F299" s="6" t="s">
        <v>34</v>
      </c>
      <c r="G299" s="14">
        <v>1220</v>
      </c>
      <c r="H299" s="6" t="s">
        <v>35</v>
      </c>
      <c r="I299" s="6" t="s">
        <v>35</v>
      </c>
      <c r="J299" s="6" t="s">
        <v>35</v>
      </c>
      <c r="K299" s="14">
        <v>780</v>
      </c>
    </row>
    <row r="300" spans="1:11" ht="12.75">
      <c r="A300" s="6" t="s">
        <v>88</v>
      </c>
      <c r="B300" s="6" t="s">
        <v>89</v>
      </c>
      <c r="C300" s="14">
        <v>22</v>
      </c>
      <c r="D300" s="14">
        <v>2</v>
      </c>
      <c r="E300" s="14">
        <v>1</v>
      </c>
      <c r="F300" s="6" t="s">
        <v>34</v>
      </c>
      <c r="G300" s="14">
        <v>320</v>
      </c>
      <c r="H300" s="6" t="s">
        <v>35</v>
      </c>
      <c r="I300" s="6" t="s">
        <v>35</v>
      </c>
      <c r="J300" s="6" t="s">
        <v>35</v>
      </c>
      <c r="K300" s="14">
        <v>468</v>
      </c>
    </row>
    <row r="301" spans="1:11" ht="12.75">
      <c r="A301" s="6" t="s">
        <v>112</v>
      </c>
      <c r="B301" s="6" t="s">
        <v>147</v>
      </c>
      <c r="C301" s="14">
        <v>72</v>
      </c>
      <c r="D301" s="14">
        <v>10</v>
      </c>
      <c r="E301" s="14">
        <v>9</v>
      </c>
      <c r="F301" s="6" t="s">
        <v>119</v>
      </c>
      <c r="G301" s="14">
        <v>2420</v>
      </c>
      <c r="H301" s="6" t="s">
        <v>345</v>
      </c>
      <c r="I301" s="6" t="s">
        <v>35</v>
      </c>
      <c r="J301" s="6" t="s">
        <v>35</v>
      </c>
      <c r="K301" s="14">
        <v>-298</v>
      </c>
    </row>
    <row r="302" spans="1:11" ht="12.75">
      <c r="A302" s="6" t="s">
        <v>29</v>
      </c>
      <c r="B302" s="6" t="s">
        <v>30</v>
      </c>
      <c r="C302" s="14">
        <v>65</v>
      </c>
      <c r="D302" s="14">
        <v>5</v>
      </c>
      <c r="E302" s="14">
        <v>24</v>
      </c>
      <c r="F302" s="6" t="s">
        <v>119</v>
      </c>
      <c r="G302" s="14">
        <v>2975</v>
      </c>
      <c r="H302" s="6" t="s">
        <v>35</v>
      </c>
      <c r="I302" s="6" t="s">
        <v>35</v>
      </c>
      <c r="J302" s="6" t="s">
        <v>35</v>
      </c>
      <c r="K302" s="14">
        <v>-298</v>
      </c>
    </row>
    <row r="303" spans="1:11" ht="12.75">
      <c r="A303" s="6" t="s">
        <v>109</v>
      </c>
      <c r="B303" s="6" t="s">
        <v>110</v>
      </c>
      <c r="C303" s="14">
        <v>2</v>
      </c>
      <c r="D303" s="14">
        <v>0</v>
      </c>
      <c r="E303" s="14">
        <v>0</v>
      </c>
      <c r="F303" s="6" t="s">
        <v>34</v>
      </c>
      <c r="G303" s="14">
        <v>20</v>
      </c>
      <c r="H303" s="6" t="s">
        <v>35</v>
      </c>
      <c r="I303" s="6" t="s">
        <v>35</v>
      </c>
      <c r="J303" s="6" t="s">
        <v>35</v>
      </c>
      <c r="K303" s="14">
        <v>468</v>
      </c>
    </row>
    <row r="304" spans="1:11" ht="12.75">
      <c r="A304" s="6"/>
      <c r="B304" s="6"/>
      <c r="C304" s="6"/>
      <c r="D304" s="6"/>
      <c r="E304" s="6"/>
      <c r="F304" s="6"/>
      <c r="G304" s="23"/>
      <c r="H304" s="6"/>
      <c r="I304" s="6"/>
      <c r="J304" s="6"/>
      <c r="K304" s="6"/>
    </row>
    <row r="305" ht="12.75">
      <c r="A305" s="8" t="s">
        <v>137</v>
      </c>
    </row>
    <row r="306" spans="1:11" ht="13.5">
      <c r="A306" s="9" t="s">
        <v>21</v>
      </c>
      <c r="B306" s="9" t="s">
        <v>4</v>
      </c>
      <c r="C306" s="9" t="s">
        <v>22</v>
      </c>
      <c r="D306" s="9" t="s">
        <v>23</v>
      </c>
      <c r="E306" s="9" t="s">
        <v>24</v>
      </c>
      <c r="F306" s="9" t="s">
        <v>25</v>
      </c>
      <c r="G306" s="22" t="s">
        <v>26</v>
      </c>
      <c r="H306" s="9" t="s">
        <v>27</v>
      </c>
      <c r="K306" s="9" t="s">
        <v>28</v>
      </c>
    </row>
    <row r="307" spans="1:11" ht="12.75">
      <c r="A307" s="6" t="s">
        <v>205</v>
      </c>
      <c r="B307" s="6" t="s">
        <v>201</v>
      </c>
      <c r="C307" s="14">
        <v>17</v>
      </c>
      <c r="D307" s="14">
        <v>2</v>
      </c>
      <c r="E307" s="14">
        <v>8</v>
      </c>
      <c r="F307" s="6" t="s">
        <v>34</v>
      </c>
      <c r="G307" s="14">
        <v>620</v>
      </c>
      <c r="H307" s="6" t="s">
        <v>35</v>
      </c>
      <c r="I307" s="6" t="s">
        <v>35</v>
      </c>
      <c r="J307" s="6" t="s">
        <v>35</v>
      </c>
      <c r="K307" s="14">
        <v>1245</v>
      </c>
    </row>
    <row r="308" spans="1:11" ht="12.75">
      <c r="A308" s="6" t="s">
        <v>132</v>
      </c>
      <c r="B308" s="6" t="s">
        <v>37</v>
      </c>
      <c r="C308" s="14">
        <v>11</v>
      </c>
      <c r="D308" s="14">
        <v>2</v>
      </c>
      <c r="E308" s="14">
        <v>4</v>
      </c>
      <c r="F308" s="6" t="s">
        <v>34</v>
      </c>
      <c r="G308" s="14">
        <v>360</v>
      </c>
      <c r="H308" s="6" t="s">
        <v>35</v>
      </c>
      <c r="I308" s="6" t="s">
        <v>35</v>
      </c>
      <c r="J308" s="6" t="s">
        <v>35</v>
      </c>
      <c r="K308" s="14">
        <v>996</v>
      </c>
    </row>
    <row r="309" spans="1:11" ht="12.75">
      <c r="A309" s="6" t="s">
        <v>200</v>
      </c>
      <c r="B309" s="6" t="s">
        <v>201</v>
      </c>
      <c r="C309" s="14">
        <v>134</v>
      </c>
      <c r="D309" s="14">
        <v>2</v>
      </c>
      <c r="E309" s="14">
        <v>4</v>
      </c>
      <c r="F309" s="6" t="s">
        <v>34</v>
      </c>
      <c r="G309" s="14">
        <v>1590</v>
      </c>
      <c r="H309" s="6" t="s">
        <v>35</v>
      </c>
      <c r="I309" s="6" t="s">
        <v>35</v>
      </c>
      <c r="J309" s="6" t="s">
        <v>35</v>
      </c>
      <c r="K309" s="14">
        <v>1245</v>
      </c>
    </row>
    <row r="310" spans="1:11" ht="12.75">
      <c r="A310" s="6" t="s">
        <v>68</v>
      </c>
      <c r="B310" s="6" t="s">
        <v>193</v>
      </c>
      <c r="C310" s="14">
        <v>74</v>
      </c>
      <c r="D310" s="14">
        <v>8</v>
      </c>
      <c r="E310" s="14">
        <v>8</v>
      </c>
      <c r="F310" s="6" t="s">
        <v>34</v>
      </c>
      <c r="G310" s="14">
        <v>1340</v>
      </c>
      <c r="H310" s="6" t="s">
        <v>35</v>
      </c>
      <c r="I310" s="6" t="s">
        <v>35</v>
      </c>
      <c r="J310" s="6" t="s">
        <v>35</v>
      </c>
      <c r="K310" s="14">
        <v>1245</v>
      </c>
    </row>
    <row r="311" spans="1:11" ht="12.75">
      <c r="A311" s="6" t="s">
        <v>210</v>
      </c>
      <c r="B311" s="6" t="s">
        <v>211</v>
      </c>
      <c r="C311" s="14">
        <v>11</v>
      </c>
      <c r="D311" s="14">
        <v>2</v>
      </c>
      <c r="E311" s="14">
        <v>2</v>
      </c>
      <c r="F311" s="6" t="s">
        <v>34</v>
      </c>
      <c r="G311" s="14">
        <v>260</v>
      </c>
      <c r="H311" s="6" t="s">
        <v>345</v>
      </c>
      <c r="I311" s="6" t="s">
        <v>35</v>
      </c>
      <c r="J311" s="6" t="s">
        <v>35</v>
      </c>
      <c r="K311" s="14">
        <v>996</v>
      </c>
    </row>
    <row r="312" spans="1:11" ht="12.75">
      <c r="A312" s="6" t="s">
        <v>92</v>
      </c>
      <c r="B312" s="6" t="s">
        <v>195</v>
      </c>
      <c r="C312" s="14">
        <v>71</v>
      </c>
      <c r="D312" s="14">
        <v>8</v>
      </c>
      <c r="E312" s="14">
        <v>19</v>
      </c>
      <c r="F312" s="6" t="s">
        <v>34</v>
      </c>
      <c r="G312" s="14">
        <v>1860</v>
      </c>
      <c r="H312" s="6" t="s">
        <v>35</v>
      </c>
      <c r="I312" s="6" t="s">
        <v>35</v>
      </c>
      <c r="J312" s="6" t="s">
        <v>35</v>
      </c>
      <c r="K312" s="14">
        <v>1120</v>
      </c>
    </row>
    <row r="313" spans="1:11" ht="12.75">
      <c r="A313" s="6" t="s">
        <v>191</v>
      </c>
      <c r="B313" s="6" t="s">
        <v>37</v>
      </c>
      <c r="C313" s="14">
        <v>11</v>
      </c>
      <c r="D313" s="14">
        <v>1</v>
      </c>
      <c r="E313" s="14">
        <v>6</v>
      </c>
      <c r="F313" s="6" t="s">
        <v>34</v>
      </c>
      <c r="G313" s="14">
        <v>435</v>
      </c>
      <c r="H313" s="6" t="s">
        <v>35</v>
      </c>
      <c r="I313" s="6" t="s">
        <v>35</v>
      </c>
      <c r="J313" s="6" t="s">
        <v>35</v>
      </c>
      <c r="K313" s="14">
        <v>996</v>
      </c>
    </row>
    <row r="314" spans="1:11" ht="12.75">
      <c r="A314" s="6" t="s">
        <v>218</v>
      </c>
      <c r="B314" s="6" t="s">
        <v>219</v>
      </c>
      <c r="C314" s="14">
        <v>58</v>
      </c>
      <c r="D314" s="14">
        <v>3</v>
      </c>
      <c r="E314" s="14">
        <v>3</v>
      </c>
      <c r="F314" s="6" t="s">
        <v>34</v>
      </c>
      <c r="G314" s="14">
        <v>805</v>
      </c>
      <c r="H314" s="6" t="s">
        <v>35</v>
      </c>
      <c r="I314" s="6" t="s">
        <v>35</v>
      </c>
      <c r="J314" s="6" t="s">
        <v>35</v>
      </c>
      <c r="K314" s="14">
        <v>996</v>
      </c>
    </row>
    <row r="315" spans="1:11" ht="12.75">
      <c r="A315" s="6" t="s">
        <v>215</v>
      </c>
      <c r="B315" s="6" t="s">
        <v>193</v>
      </c>
      <c r="C315" s="14">
        <v>57</v>
      </c>
      <c r="D315" s="14">
        <v>1</v>
      </c>
      <c r="E315" s="14">
        <v>1</v>
      </c>
      <c r="F315" s="6" t="s">
        <v>34</v>
      </c>
      <c r="G315" s="14">
        <v>645</v>
      </c>
      <c r="H315" s="6" t="s">
        <v>35</v>
      </c>
      <c r="I315" s="6" t="s">
        <v>35</v>
      </c>
      <c r="J315" s="6" t="s">
        <v>35</v>
      </c>
      <c r="K315" s="14">
        <v>1245</v>
      </c>
    </row>
    <row r="316" spans="1:11" ht="12.75">
      <c r="A316" s="6" t="s">
        <v>262</v>
      </c>
      <c r="B316" s="6" t="s">
        <v>263</v>
      </c>
      <c r="C316" s="14">
        <v>5</v>
      </c>
      <c r="D316" s="14">
        <v>1</v>
      </c>
      <c r="E316" s="14">
        <v>0</v>
      </c>
      <c r="F316" s="6" t="s">
        <v>34</v>
      </c>
      <c r="G316" s="14">
        <v>75</v>
      </c>
      <c r="H316" s="6" t="s">
        <v>35</v>
      </c>
      <c r="I316" s="6" t="s">
        <v>35</v>
      </c>
      <c r="J316" s="6" t="s">
        <v>35</v>
      </c>
      <c r="K316" s="14">
        <v>747</v>
      </c>
    </row>
    <row r="317" spans="1:11" ht="12.75">
      <c r="A317" s="6" t="s">
        <v>361</v>
      </c>
      <c r="B317" s="6" t="s">
        <v>362</v>
      </c>
      <c r="C317" s="14">
        <v>0</v>
      </c>
      <c r="D317" s="14">
        <v>0</v>
      </c>
      <c r="E317" s="14">
        <v>0</v>
      </c>
      <c r="F317" s="6" t="s">
        <v>103</v>
      </c>
      <c r="G317" s="14">
        <v>1000</v>
      </c>
      <c r="H317" s="6" t="s">
        <v>302</v>
      </c>
      <c r="I317" s="6" t="s">
        <v>425</v>
      </c>
      <c r="J317" s="6" t="s">
        <v>345</v>
      </c>
      <c r="K317" s="14">
        <v>-440</v>
      </c>
    </row>
    <row r="318" spans="1:11" ht="12.75">
      <c r="A318" s="6" t="s">
        <v>74</v>
      </c>
      <c r="B318" s="6" t="s">
        <v>222</v>
      </c>
      <c r="C318" s="14">
        <v>30</v>
      </c>
      <c r="D318" s="14">
        <v>2</v>
      </c>
      <c r="E318" s="14">
        <v>6</v>
      </c>
      <c r="F318" s="6" t="s">
        <v>34</v>
      </c>
      <c r="G318" s="14">
        <v>650</v>
      </c>
      <c r="H318" s="6" t="s">
        <v>35</v>
      </c>
      <c r="I318" s="6" t="s">
        <v>35</v>
      </c>
      <c r="J318" s="6" t="s">
        <v>35</v>
      </c>
      <c r="K318" s="14">
        <v>1120</v>
      </c>
    </row>
    <row r="319" spans="1:11" ht="12.75">
      <c r="A319" s="6" t="s">
        <v>60</v>
      </c>
      <c r="B319" s="6" t="s">
        <v>61</v>
      </c>
      <c r="C319" s="14">
        <v>13</v>
      </c>
      <c r="D319" s="14">
        <v>0</v>
      </c>
      <c r="E319" s="14">
        <v>0</v>
      </c>
      <c r="F319" s="6" t="s">
        <v>34</v>
      </c>
      <c r="G319" s="14">
        <v>130</v>
      </c>
      <c r="H319" s="6" t="s">
        <v>35</v>
      </c>
      <c r="I319" s="6" t="s">
        <v>35</v>
      </c>
      <c r="J319" s="6" t="s">
        <v>35</v>
      </c>
      <c r="K319" s="14">
        <v>747</v>
      </c>
    </row>
    <row r="320" spans="1:11" ht="12.75">
      <c r="A320" s="6" t="s">
        <v>225</v>
      </c>
      <c r="B320" s="6" t="s">
        <v>193</v>
      </c>
      <c r="C320" s="14">
        <v>2</v>
      </c>
      <c r="D320" s="14">
        <v>0</v>
      </c>
      <c r="E320" s="14">
        <v>3</v>
      </c>
      <c r="F320" s="6" t="s">
        <v>34</v>
      </c>
      <c r="G320" s="14">
        <v>170</v>
      </c>
      <c r="H320" s="6" t="s">
        <v>35</v>
      </c>
      <c r="I320" s="6" t="s">
        <v>35</v>
      </c>
      <c r="J320" s="6" t="s">
        <v>35</v>
      </c>
      <c r="K320" s="14">
        <v>1245</v>
      </c>
    </row>
    <row r="321" spans="1:11" ht="12.75">
      <c r="A321" s="6" t="s">
        <v>36</v>
      </c>
      <c r="B321" s="6" t="s">
        <v>37</v>
      </c>
      <c r="C321" s="14">
        <v>5</v>
      </c>
      <c r="D321" s="14">
        <v>2</v>
      </c>
      <c r="E321" s="14">
        <v>0</v>
      </c>
      <c r="F321" s="6" t="s">
        <v>34</v>
      </c>
      <c r="G321" s="14">
        <v>100</v>
      </c>
      <c r="H321" s="6" t="s">
        <v>35</v>
      </c>
      <c r="I321" s="6" t="s">
        <v>35</v>
      </c>
      <c r="J321" s="6" t="s">
        <v>35</v>
      </c>
      <c r="K321" s="14">
        <v>996</v>
      </c>
    </row>
    <row r="322" spans="1:11" ht="12.75">
      <c r="A322" s="6" t="s">
        <v>326</v>
      </c>
      <c r="B322" s="6" t="s">
        <v>327</v>
      </c>
      <c r="C322" s="14">
        <v>7</v>
      </c>
      <c r="D322" s="14">
        <v>0</v>
      </c>
      <c r="E322" s="14">
        <v>1</v>
      </c>
      <c r="F322" s="6" t="s">
        <v>103</v>
      </c>
      <c r="G322" s="14">
        <v>920</v>
      </c>
      <c r="H322" s="6" t="s">
        <v>35</v>
      </c>
      <c r="I322" s="6" t="s">
        <v>35</v>
      </c>
      <c r="J322" s="6" t="s">
        <v>35</v>
      </c>
      <c r="K322" s="14">
        <v>-302</v>
      </c>
    </row>
    <row r="323" spans="1:11" ht="12.75">
      <c r="A323" s="6" t="s">
        <v>64</v>
      </c>
      <c r="B323" s="6" t="s">
        <v>65</v>
      </c>
      <c r="C323" s="14">
        <v>9</v>
      </c>
      <c r="D323" s="14">
        <v>1</v>
      </c>
      <c r="E323" s="14">
        <v>5</v>
      </c>
      <c r="F323" s="6" t="s">
        <v>34</v>
      </c>
      <c r="G323" s="14">
        <v>365</v>
      </c>
      <c r="H323" s="6" t="s">
        <v>35</v>
      </c>
      <c r="I323" s="6" t="s">
        <v>35</v>
      </c>
      <c r="J323" s="6" t="s">
        <v>35</v>
      </c>
      <c r="K323" s="14">
        <v>747</v>
      </c>
    </row>
    <row r="324" spans="1:11" ht="12.75">
      <c r="A324" s="6" t="s">
        <v>131</v>
      </c>
      <c r="B324" s="6" t="s">
        <v>37</v>
      </c>
      <c r="C324" s="14">
        <v>19</v>
      </c>
      <c r="D324" s="14">
        <v>4</v>
      </c>
      <c r="E324" s="14">
        <v>9</v>
      </c>
      <c r="F324" s="6" t="s">
        <v>34</v>
      </c>
      <c r="G324" s="14">
        <v>740</v>
      </c>
      <c r="H324" s="6" t="s">
        <v>345</v>
      </c>
      <c r="I324" s="6" t="s">
        <v>35</v>
      </c>
      <c r="J324" s="6" t="s">
        <v>35</v>
      </c>
      <c r="K324" s="14">
        <v>996</v>
      </c>
    </row>
    <row r="325" spans="1:11" ht="12.75">
      <c r="A325" s="6" t="s">
        <v>198</v>
      </c>
      <c r="B325" s="6" t="s">
        <v>199</v>
      </c>
      <c r="C325" s="14">
        <v>13</v>
      </c>
      <c r="D325" s="14">
        <v>2</v>
      </c>
      <c r="E325" s="14">
        <v>2</v>
      </c>
      <c r="F325" s="6" t="s">
        <v>34</v>
      </c>
      <c r="G325" s="14">
        <v>280</v>
      </c>
      <c r="H325" s="6" t="s">
        <v>35</v>
      </c>
      <c r="I325" s="6" t="s">
        <v>35</v>
      </c>
      <c r="J325" s="6" t="s">
        <v>35</v>
      </c>
      <c r="K325" s="14">
        <v>996</v>
      </c>
    </row>
    <row r="326" spans="1:11" ht="12.75">
      <c r="A326" s="6" t="s">
        <v>50</v>
      </c>
      <c r="B326" s="6" t="s">
        <v>51</v>
      </c>
      <c r="C326" s="14">
        <v>15</v>
      </c>
      <c r="D326" s="14">
        <v>2</v>
      </c>
      <c r="E326" s="14">
        <v>0</v>
      </c>
      <c r="F326" s="6" t="s">
        <v>34</v>
      </c>
      <c r="G326" s="14">
        <v>200</v>
      </c>
      <c r="H326" s="6" t="s">
        <v>35</v>
      </c>
      <c r="I326" s="6" t="s">
        <v>35</v>
      </c>
      <c r="J326" s="6" t="s">
        <v>35</v>
      </c>
      <c r="K326" s="14">
        <v>747</v>
      </c>
    </row>
    <row r="327" spans="1:11" ht="12.75">
      <c r="A327" s="6" t="s">
        <v>45</v>
      </c>
      <c r="B327" s="6" t="s">
        <v>46</v>
      </c>
      <c r="C327" s="14">
        <v>22</v>
      </c>
      <c r="D327" s="14">
        <v>4</v>
      </c>
      <c r="E327" s="14">
        <v>2</v>
      </c>
      <c r="F327" s="6" t="s">
        <v>34</v>
      </c>
      <c r="G327" s="14">
        <v>420</v>
      </c>
      <c r="H327" s="6" t="s">
        <v>35</v>
      </c>
      <c r="I327" s="6" t="s">
        <v>35</v>
      </c>
      <c r="J327" s="6" t="s">
        <v>35</v>
      </c>
      <c r="K327" s="14">
        <v>747</v>
      </c>
    </row>
    <row r="328" spans="1:11" ht="12.75">
      <c r="A328" s="6" t="s">
        <v>54</v>
      </c>
      <c r="B328" s="6" t="s">
        <v>55</v>
      </c>
      <c r="C328" s="14">
        <v>5</v>
      </c>
      <c r="D328" s="14">
        <v>0</v>
      </c>
      <c r="E328" s="14">
        <v>1</v>
      </c>
      <c r="F328" s="6" t="s">
        <v>34</v>
      </c>
      <c r="G328" s="14">
        <v>100</v>
      </c>
      <c r="H328" s="6" t="s">
        <v>35</v>
      </c>
      <c r="I328" s="6" t="s">
        <v>35</v>
      </c>
      <c r="J328" s="6" t="s">
        <v>35</v>
      </c>
      <c r="K328" s="14">
        <v>747</v>
      </c>
    </row>
    <row r="329" ht="18.75">
      <c r="A329" s="1"/>
    </row>
    <row r="330" spans="1:4" ht="18.75">
      <c r="A330" s="1" t="s">
        <v>0</v>
      </c>
      <c r="B330" s="2" t="s">
        <v>367</v>
      </c>
      <c r="C330" s="1"/>
      <c r="D330" s="3">
        <v>7</v>
      </c>
    </row>
    <row r="331" ht="14.25">
      <c r="A331" s="4" t="s">
        <v>2</v>
      </c>
    </row>
    <row r="332" spans="1:10" ht="15">
      <c r="A332" s="5" t="s">
        <v>3</v>
      </c>
      <c r="B332" s="5" t="s">
        <v>4</v>
      </c>
      <c r="C332" s="5" t="s">
        <v>5</v>
      </c>
      <c r="D332" s="5" t="s">
        <v>6</v>
      </c>
      <c r="E332" s="5" t="s">
        <v>7</v>
      </c>
      <c r="F332" s="5" t="s">
        <v>8</v>
      </c>
      <c r="G332" s="21" t="s">
        <v>9</v>
      </c>
      <c r="H332" s="5" t="s">
        <v>10</v>
      </c>
      <c r="I332" s="5" t="s">
        <v>11</v>
      </c>
      <c r="J332" s="5"/>
    </row>
    <row r="333" spans="1:10" ht="12.75">
      <c r="A333" s="6" t="s">
        <v>135</v>
      </c>
      <c r="B333" s="14">
        <v>7</v>
      </c>
      <c r="C333" s="14">
        <v>0</v>
      </c>
      <c r="D333" s="14">
        <v>0</v>
      </c>
      <c r="E333" s="14">
        <v>0</v>
      </c>
      <c r="F333" s="6" t="s">
        <v>15</v>
      </c>
      <c r="G333" s="14">
        <v>6900</v>
      </c>
      <c r="H333" s="14">
        <v>1000</v>
      </c>
      <c r="I333" s="14">
        <v>0</v>
      </c>
      <c r="J333" s="14">
        <v>7900</v>
      </c>
    </row>
    <row r="334" spans="1:10" ht="12.75">
      <c r="A334" s="6" t="s">
        <v>137</v>
      </c>
      <c r="B334" s="14">
        <v>9</v>
      </c>
      <c r="C334" s="14">
        <v>0</v>
      </c>
      <c r="D334" s="14">
        <v>0</v>
      </c>
      <c r="E334" s="14">
        <v>0</v>
      </c>
      <c r="F334" s="6" t="s">
        <v>15</v>
      </c>
      <c r="G334" s="14">
        <v>6200</v>
      </c>
      <c r="H334" s="14">
        <v>900</v>
      </c>
      <c r="I334" s="14">
        <v>0</v>
      </c>
      <c r="J334" s="14">
        <v>7100</v>
      </c>
    </row>
    <row r="335" ht="15.75">
      <c r="A335" s="7" t="s">
        <v>272</v>
      </c>
    </row>
    <row r="336" spans="1:2" ht="15">
      <c r="A336" s="8" t="s">
        <v>135</v>
      </c>
      <c r="B336" s="5" t="s">
        <v>273</v>
      </c>
    </row>
    <row r="337" spans="1:9" ht="13.5">
      <c r="A337" s="9" t="s">
        <v>21</v>
      </c>
      <c r="B337" s="9" t="s">
        <v>4</v>
      </c>
      <c r="C337" s="9" t="s">
        <v>274</v>
      </c>
      <c r="D337" s="9" t="s">
        <v>275</v>
      </c>
      <c r="E337" s="9" t="s">
        <v>27</v>
      </c>
      <c r="H337" s="9" t="s">
        <v>276</v>
      </c>
      <c r="I337" s="9" t="s">
        <v>277</v>
      </c>
    </row>
    <row r="338" spans="1:10" ht="12.75">
      <c r="A338" s="6" t="s">
        <v>88</v>
      </c>
      <c r="B338" s="6" t="s">
        <v>368</v>
      </c>
      <c r="C338" s="6" t="s">
        <v>34</v>
      </c>
      <c r="D338" s="6" t="s">
        <v>34</v>
      </c>
      <c r="E338" s="6" t="s">
        <v>35</v>
      </c>
      <c r="F338" s="6" t="s">
        <v>35</v>
      </c>
      <c r="G338" s="23" t="s">
        <v>35</v>
      </c>
      <c r="H338" s="14">
        <v>1</v>
      </c>
      <c r="I338" s="14">
        <v>0</v>
      </c>
      <c r="J338">
        <v>6</v>
      </c>
    </row>
    <row r="339" spans="1:10" ht="12.75">
      <c r="A339" s="6" t="s">
        <v>96</v>
      </c>
      <c r="B339" s="6" t="s">
        <v>288</v>
      </c>
      <c r="C339" s="6" t="s">
        <v>284</v>
      </c>
      <c r="D339" s="6" t="s">
        <v>34</v>
      </c>
      <c r="E339" s="6" t="s">
        <v>35</v>
      </c>
      <c r="F339" s="6" t="s">
        <v>35</v>
      </c>
      <c r="G339" s="23" t="s">
        <v>35</v>
      </c>
      <c r="H339" s="14">
        <v>0</v>
      </c>
      <c r="I339" s="14">
        <v>0</v>
      </c>
      <c r="J339">
        <v>6</v>
      </c>
    </row>
    <row r="340" spans="1:10" ht="12.75">
      <c r="A340" s="6" t="s">
        <v>238</v>
      </c>
      <c r="B340" s="6" t="s">
        <v>287</v>
      </c>
      <c r="C340" s="6" t="s">
        <v>284</v>
      </c>
      <c r="D340" s="6" t="s">
        <v>34</v>
      </c>
      <c r="E340" s="6" t="s">
        <v>35</v>
      </c>
      <c r="F340" s="6" t="s">
        <v>35</v>
      </c>
      <c r="G340" s="23" t="s">
        <v>35</v>
      </c>
      <c r="H340" s="14">
        <v>0</v>
      </c>
      <c r="I340" s="14">
        <v>0</v>
      </c>
      <c r="J340">
        <v>6</v>
      </c>
    </row>
    <row r="341" spans="1:10" ht="12.75">
      <c r="A341" s="6" t="s">
        <v>238</v>
      </c>
      <c r="B341" s="6" t="s">
        <v>286</v>
      </c>
      <c r="C341" s="6" t="s">
        <v>34</v>
      </c>
      <c r="D341" s="6" t="s">
        <v>284</v>
      </c>
      <c r="E341" s="6" t="s">
        <v>35</v>
      </c>
      <c r="F341" s="6" t="s">
        <v>35</v>
      </c>
      <c r="G341" s="23" t="s">
        <v>35</v>
      </c>
      <c r="H341" s="14">
        <v>1</v>
      </c>
      <c r="I341" s="14">
        <v>0</v>
      </c>
      <c r="J341">
        <v>8</v>
      </c>
    </row>
    <row r="342" spans="1:10" ht="12.75">
      <c r="A342" s="6" t="s">
        <v>105</v>
      </c>
      <c r="B342" s="6" t="s">
        <v>280</v>
      </c>
      <c r="C342" s="6" t="s">
        <v>34</v>
      </c>
      <c r="D342" s="6" t="s">
        <v>34</v>
      </c>
      <c r="E342" s="6" t="s">
        <v>35</v>
      </c>
      <c r="F342" s="6" t="s">
        <v>35</v>
      </c>
      <c r="G342" s="23" t="s">
        <v>35</v>
      </c>
      <c r="H342" s="14">
        <v>5</v>
      </c>
      <c r="I342" s="14">
        <v>5</v>
      </c>
      <c r="J342">
        <v>10</v>
      </c>
    </row>
    <row r="343" spans="1:10" ht="12.75">
      <c r="A343" s="6" t="s">
        <v>140</v>
      </c>
      <c r="B343" s="6" t="s">
        <v>282</v>
      </c>
      <c r="C343" s="6" t="s">
        <v>34</v>
      </c>
      <c r="D343" s="6" t="s">
        <v>34</v>
      </c>
      <c r="E343" s="6" t="s">
        <v>35</v>
      </c>
      <c r="F343" s="6" t="s">
        <v>35</v>
      </c>
      <c r="G343" s="23" t="s">
        <v>35</v>
      </c>
      <c r="H343" s="14">
        <v>1</v>
      </c>
      <c r="I343" s="6">
        <v>1</v>
      </c>
      <c r="J343">
        <v>2</v>
      </c>
    </row>
    <row r="344" spans="1:10" ht="12.75">
      <c r="A344" s="6" t="s">
        <v>117</v>
      </c>
      <c r="B344" s="6" t="s">
        <v>281</v>
      </c>
      <c r="C344" s="6" t="s">
        <v>34</v>
      </c>
      <c r="D344" s="6" t="s">
        <v>34</v>
      </c>
      <c r="E344" s="6" t="s">
        <v>35</v>
      </c>
      <c r="F344" s="6" t="s">
        <v>35</v>
      </c>
      <c r="G344" s="23" t="s">
        <v>35</v>
      </c>
      <c r="H344" s="14">
        <v>4</v>
      </c>
      <c r="I344" s="14">
        <v>4</v>
      </c>
      <c r="J344">
        <v>8</v>
      </c>
    </row>
    <row r="345" spans="1:10" ht="15">
      <c r="A345" s="8" t="s">
        <v>137</v>
      </c>
      <c r="B345" s="5" t="s">
        <v>273</v>
      </c>
      <c r="J345">
        <f>SUM(J338:J344)</f>
        <v>46</v>
      </c>
    </row>
    <row r="346" spans="1:9" ht="13.5">
      <c r="A346" s="9" t="s">
        <v>21</v>
      </c>
      <c r="B346" s="9" t="s">
        <v>4</v>
      </c>
      <c r="C346" s="9" t="s">
        <v>274</v>
      </c>
      <c r="D346" s="9" t="s">
        <v>275</v>
      </c>
      <c r="E346" s="9" t="s">
        <v>27</v>
      </c>
      <c r="H346" s="9" t="s">
        <v>276</v>
      </c>
      <c r="I346" s="9" t="s">
        <v>277</v>
      </c>
    </row>
    <row r="347" spans="1:10" ht="12.75">
      <c r="A347" s="15" t="s">
        <v>68</v>
      </c>
      <c r="B347" s="6" t="s">
        <v>369</v>
      </c>
      <c r="C347" s="6" t="s">
        <v>34</v>
      </c>
      <c r="D347" s="6" t="s">
        <v>284</v>
      </c>
      <c r="E347" s="6" t="s">
        <v>35</v>
      </c>
      <c r="F347" s="6" t="s">
        <v>35</v>
      </c>
      <c r="G347" s="23" t="s">
        <v>35</v>
      </c>
      <c r="H347" s="14">
        <v>1</v>
      </c>
      <c r="I347" s="14">
        <v>0</v>
      </c>
      <c r="J347">
        <v>6</v>
      </c>
    </row>
    <row r="348" spans="1:10" ht="12.75">
      <c r="A348" s="15" t="s">
        <v>131</v>
      </c>
      <c r="B348" s="6" t="s">
        <v>289</v>
      </c>
      <c r="C348" s="6" t="s">
        <v>34</v>
      </c>
      <c r="D348" s="6" t="s">
        <v>370</v>
      </c>
      <c r="E348" s="6" t="s">
        <v>35</v>
      </c>
      <c r="F348" s="6" t="s">
        <v>35</v>
      </c>
      <c r="G348" s="23" t="s">
        <v>35</v>
      </c>
      <c r="H348" s="14">
        <v>1</v>
      </c>
      <c r="I348" s="14">
        <v>0</v>
      </c>
      <c r="J348">
        <v>6</v>
      </c>
    </row>
    <row r="349" spans="1:10" ht="12.75">
      <c r="A349" s="15" t="s">
        <v>210</v>
      </c>
      <c r="B349" s="6" t="s">
        <v>297</v>
      </c>
      <c r="C349" s="6" t="s">
        <v>34</v>
      </c>
      <c r="D349" s="6" t="s">
        <v>34</v>
      </c>
      <c r="E349" s="6" t="s">
        <v>35</v>
      </c>
      <c r="F349" s="6" t="s">
        <v>35</v>
      </c>
      <c r="G349" s="23" t="s">
        <v>35</v>
      </c>
      <c r="H349" s="14">
        <v>1</v>
      </c>
      <c r="I349" s="14">
        <v>1</v>
      </c>
      <c r="J349">
        <v>6</v>
      </c>
    </row>
    <row r="350" spans="1:10" ht="12.75">
      <c r="A350" s="15" t="s">
        <v>92</v>
      </c>
      <c r="B350" s="6" t="s">
        <v>293</v>
      </c>
      <c r="C350" s="6" t="s">
        <v>284</v>
      </c>
      <c r="D350" s="6" t="s">
        <v>34</v>
      </c>
      <c r="E350" s="6" t="s">
        <v>35</v>
      </c>
      <c r="F350" s="6" t="s">
        <v>35</v>
      </c>
      <c r="G350" s="23" t="s">
        <v>35</v>
      </c>
      <c r="H350" s="14">
        <v>0</v>
      </c>
      <c r="I350" s="14">
        <v>0</v>
      </c>
      <c r="J350">
        <v>6</v>
      </c>
    </row>
    <row r="351" spans="1:10" ht="12.75">
      <c r="A351" s="15" t="s">
        <v>132</v>
      </c>
      <c r="B351" s="6" t="s">
        <v>294</v>
      </c>
      <c r="C351" s="6" t="s">
        <v>34</v>
      </c>
      <c r="D351" s="6" t="s">
        <v>34</v>
      </c>
      <c r="E351" s="6" t="s">
        <v>35</v>
      </c>
      <c r="F351" s="6" t="s">
        <v>35</v>
      </c>
      <c r="G351" s="23" t="s">
        <v>35</v>
      </c>
      <c r="H351" s="14">
        <v>1</v>
      </c>
      <c r="I351" s="14">
        <v>0</v>
      </c>
      <c r="J351">
        <v>6</v>
      </c>
    </row>
    <row r="352" spans="1:10" ht="12.75">
      <c r="A352" s="15" t="s">
        <v>64</v>
      </c>
      <c r="B352" s="6" t="s">
        <v>291</v>
      </c>
      <c r="C352" s="6" t="s">
        <v>34</v>
      </c>
      <c r="D352" s="6" t="s">
        <v>34</v>
      </c>
      <c r="E352" s="6" t="s">
        <v>35</v>
      </c>
      <c r="F352" s="6" t="s">
        <v>35</v>
      </c>
      <c r="G352" s="23" t="s">
        <v>35</v>
      </c>
      <c r="H352" s="14">
        <v>1</v>
      </c>
      <c r="I352" s="14">
        <v>1</v>
      </c>
      <c r="J352">
        <v>6</v>
      </c>
    </row>
    <row r="353" spans="1:10" ht="12.75">
      <c r="A353" s="15" t="s">
        <v>64</v>
      </c>
      <c r="B353" s="6" t="s">
        <v>291</v>
      </c>
      <c r="C353" s="6" t="s">
        <v>284</v>
      </c>
      <c r="D353" s="6" t="s">
        <v>34</v>
      </c>
      <c r="E353" s="6" t="s">
        <v>35</v>
      </c>
      <c r="F353" s="6" t="s">
        <v>35</v>
      </c>
      <c r="G353" s="23" t="s">
        <v>35</v>
      </c>
      <c r="H353" s="6">
        <v>0</v>
      </c>
      <c r="I353" s="6">
        <v>0</v>
      </c>
      <c r="J353">
        <v>6</v>
      </c>
    </row>
    <row r="354" spans="1:10" ht="12.75">
      <c r="A354" s="15" t="s">
        <v>131</v>
      </c>
      <c r="B354" s="6" t="s">
        <v>295</v>
      </c>
      <c r="C354" s="6" t="s">
        <v>34</v>
      </c>
      <c r="D354" s="6" t="s">
        <v>34</v>
      </c>
      <c r="E354" s="6" t="s">
        <v>35</v>
      </c>
      <c r="F354" s="6" t="s">
        <v>35</v>
      </c>
      <c r="G354" s="23" t="s">
        <v>35</v>
      </c>
      <c r="H354" s="14">
        <v>1</v>
      </c>
      <c r="I354" s="14">
        <v>0</v>
      </c>
      <c r="J354">
        <v>2</v>
      </c>
    </row>
    <row r="355" spans="1:10" ht="12.75">
      <c r="A355" s="15" t="s">
        <v>210</v>
      </c>
      <c r="B355" s="6" t="s">
        <v>297</v>
      </c>
      <c r="C355" s="6" t="s">
        <v>34</v>
      </c>
      <c r="D355" s="6" t="s">
        <v>34</v>
      </c>
      <c r="E355" s="6" t="s">
        <v>35</v>
      </c>
      <c r="F355" s="6" t="s">
        <v>35</v>
      </c>
      <c r="G355" s="23" t="s">
        <v>35</v>
      </c>
      <c r="H355" s="14">
        <v>1</v>
      </c>
      <c r="I355" s="14">
        <v>0</v>
      </c>
      <c r="J355">
        <v>6</v>
      </c>
    </row>
    <row r="356" spans="1:10" ht="12.75">
      <c r="A356" s="15"/>
      <c r="B356" s="6"/>
      <c r="C356" s="6"/>
      <c r="D356" s="6"/>
      <c r="E356" s="6"/>
      <c r="F356" s="6"/>
      <c r="G356" s="23"/>
      <c r="H356" s="6"/>
      <c r="I356" s="6"/>
      <c r="J356">
        <f>SUM(J347:J355)</f>
        <v>50</v>
      </c>
    </row>
    <row r="357" spans="1:9" ht="12.75">
      <c r="A357" s="15" t="s">
        <v>20</v>
      </c>
      <c r="B357" s="6"/>
      <c r="C357" s="6"/>
      <c r="D357" s="6"/>
      <c r="E357" s="6"/>
      <c r="F357" s="6"/>
      <c r="G357" s="23"/>
      <c r="H357" s="6"/>
      <c r="I357" s="6"/>
    </row>
    <row r="358" spans="1:9" ht="12.75">
      <c r="A358" s="15" t="s">
        <v>135</v>
      </c>
      <c r="B358" s="6"/>
      <c r="C358" s="6"/>
      <c r="D358" s="6"/>
      <c r="E358" s="6"/>
      <c r="F358" s="6"/>
      <c r="G358" s="23"/>
      <c r="H358" s="6"/>
      <c r="I358" s="6"/>
    </row>
    <row r="359" spans="1:9" ht="12.75">
      <c r="A359" s="15" t="s">
        <v>88</v>
      </c>
      <c r="B359" s="6" t="s">
        <v>432</v>
      </c>
      <c r="C359" s="6" t="s">
        <v>433</v>
      </c>
      <c r="D359" s="6"/>
      <c r="E359" s="6"/>
      <c r="F359" s="6"/>
      <c r="G359" s="23"/>
      <c r="H359" s="6"/>
      <c r="I359" s="6"/>
    </row>
    <row r="360" spans="1:9" ht="12.75">
      <c r="A360" s="15" t="s">
        <v>434</v>
      </c>
      <c r="B360" s="6" t="s">
        <v>435</v>
      </c>
      <c r="C360" s="6" t="s">
        <v>433</v>
      </c>
      <c r="D360" s="6"/>
      <c r="E360" s="6"/>
      <c r="F360" s="6"/>
      <c r="G360" s="23"/>
      <c r="H360" s="6"/>
      <c r="I360" s="6"/>
    </row>
    <row r="361" spans="1:9" ht="12.75">
      <c r="A361" s="15"/>
      <c r="B361" s="6"/>
      <c r="C361" s="6"/>
      <c r="D361" s="6"/>
      <c r="E361" s="6"/>
      <c r="F361" s="6"/>
      <c r="G361" s="23"/>
      <c r="H361" s="6"/>
      <c r="I361" s="6"/>
    </row>
    <row r="362" spans="1:9" ht="12.75">
      <c r="A362" s="15" t="s">
        <v>137</v>
      </c>
      <c r="B362" s="6"/>
      <c r="C362" s="6"/>
      <c r="D362" s="6"/>
      <c r="E362" s="6"/>
      <c r="F362" s="6"/>
      <c r="G362" s="23"/>
      <c r="H362" s="6"/>
      <c r="I362" s="6"/>
    </row>
    <row r="363" spans="1:9" ht="12.75">
      <c r="A363" s="15" t="s">
        <v>92</v>
      </c>
      <c r="B363" s="6" t="s">
        <v>438</v>
      </c>
      <c r="C363" s="6" t="s">
        <v>433</v>
      </c>
      <c r="D363" s="6"/>
      <c r="E363" s="6"/>
      <c r="F363" s="6"/>
      <c r="G363" s="23"/>
      <c r="H363" s="6"/>
      <c r="I363" s="6"/>
    </row>
    <row r="364" spans="1:10" ht="12.75">
      <c r="A364" s="15" t="s">
        <v>218</v>
      </c>
      <c r="B364" s="15" t="s">
        <v>436</v>
      </c>
      <c r="E364" t="s">
        <v>437</v>
      </c>
      <c r="J364">
        <f>SUM(J347:J355)</f>
        <v>50</v>
      </c>
    </row>
    <row r="365" ht="18.75">
      <c r="A365" s="1"/>
    </row>
    <row r="366" spans="1:4" ht="18.75">
      <c r="A366" s="1" t="s">
        <v>0</v>
      </c>
      <c r="B366" s="2" t="s">
        <v>134</v>
      </c>
      <c r="C366" s="1"/>
      <c r="D366" s="3">
        <v>8</v>
      </c>
    </row>
    <row r="367" ht="14.25">
      <c r="A367" s="4" t="s">
        <v>2</v>
      </c>
    </row>
    <row r="368" spans="1:10" ht="15">
      <c r="A368" s="5" t="s">
        <v>3</v>
      </c>
      <c r="B368" s="5" t="s">
        <v>4</v>
      </c>
      <c r="C368" s="5" t="s">
        <v>5</v>
      </c>
      <c r="D368" s="5"/>
      <c r="E368" s="5"/>
      <c r="F368" s="5"/>
      <c r="G368" s="21"/>
      <c r="H368" s="5" t="s">
        <v>10</v>
      </c>
      <c r="I368" s="5" t="s">
        <v>11</v>
      </c>
      <c r="J368" s="5"/>
    </row>
    <row r="369" spans="1:11" ht="12.75">
      <c r="A369" s="6" t="s">
        <v>135</v>
      </c>
      <c r="B369" s="14">
        <v>21</v>
      </c>
      <c r="C369" s="14">
        <v>100</v>
      </c>
      <c r="H369" s="14">
        <v>14505</v>
      </c>
      <c r="I369" s="14">
        <v>0</v>
      </c>
      <c r="J369" s="14">
        <f>H369</f>
        <v>14505</v>
      </c>
      <c r="K369">
        <f>SUM(G374:G394)</f>
        <v>26975</v>
      </c>
    </row>
    <row r="370" spans="1:11" ht="12.75">
      <c r="A370" s="6" t="s">
        <v>137</v>
      </c>
      <c r="B370" s="14">
        <v>19</v>
      </c>
      <c r="C370" s="14">
        <v>87.5</v>
      </c>
      <c r="H370" s="14">
        <v>26975</v>
      </c>
      <c r="I370" s="14">
        <v>1000</v>
      </c>
      <c r="J370" s="14">
        <f>H370-I370</f>
        <v>25975</v>
      </c>
      <c r="K370">
        <f>SUM(G398:G416)</f>
        <v>14505</v>
      </c>
    </row>
    <row r="371" ht="15.75">
      <c r="A371" s="7"/>
    </row>
    <row r="372" ht="12.75">
      <c r="A372" s="8" t="s">
        <v>135</v>
      </c>
    </row>
    <row r="373" spans="1:11" ht="13.5">
      <c r="A373" s="9" t="s">
        <v>21</v>
      </c>
      <c r="B373" s="9" t="s">
        <v>4</v>
      </c>
      <c r="C373" s="9" t="s">
        <v>22</v>
      </c>
      <c r="D373" s="9" t="s">
        <v>23</v>
      </c>
      <c r="E373" s="9" t="s">
        <v>24</v>
      </c>
      <c r="F373" s="9" t="s">
        <v>25</v>
      </c>
      <c r="G373" s="22" t="s">
        <v>26</v>
      </c>
      <c r="H373" s="9" t="s">
        <v>27</v>
      </c>
      <c r="K373" s="9" t="s">
        <v>28</v>
      </c>
    </row>
    <row r="374" spans="1:11" ht="12.75">
      <c r="A374" s="6" t="s">
        <v>187</v>
      </c>
      <c r="B374" s="6" t="s">
        <v>314</v>
      </c>
      <c r="C374" s="14">
        <v>16</v>
      </c>
      <c r="D374" s="14">
        <v>6</v>
      </c>
      <c r="E374" s="14">
        <v>14</v>
      </c>
      <c r="F374" s="6" t="s">
        <v>119</v>
      </c>
      <c r="G374" s="14">
        <v>1810</v>
      </c>
      <c r="H374" s="6" t="s">
        <v>35</v>
      </c>
      <c r="I374" s="6" t="s">
        <v>35</v>
      </c>
      <c r="J374" s="6" t="s">
        <v>35</v>
      </c>
      <c r="K374" s="14">
        <v>-368</v>
      </c>
    </row>
    <row r="375" spans="1:11" ht="12.75">
      <c r="A375" s="6" t="s">
        <v>121</v>
      </c>
      <c r="B375" s="6" t="s">
        <v>122</v>
      </c>
      <c r="C375" s="14">
        <v>1</v>
      </c>
      <c r="D375" s="14">
        <v>1</v>
      </c>
      <c r="E375" s="14">
        <v>0</v>
      </c>
      <c r="F375" s="6" t="s">
        <v>34</v>
      </c>
      <c r="G375" s="14">
        <v>35</v>
      </c>
      <c r="H375" s="6" t="s">
        <v>35</v>
      </c>
      <c r="I375" s="6" t="s">
        <v>35</v>
      </c>
      <c r="J375" s="6" t="s">
        <v>35</v>
      </c>
      <c r="K375" s="14">
        <v>499</v>
      </c>
    </row>
    <row r="376" spans="1:11" ht="12.75">
      <c r="A376" s="6" t="s">
        <v>78</v>
      </c>
      <c r="B376" s="6" t="s">
        <v>144</v>
      </c>
      <c r="C376" s="14">
        <v>51</v>
      </c>
      <c r="D376" s="14">
        <v>9</v>
      </c>
      <c r="E376" s="14">
        <v>27</v>
      </c>
      <c r="F376" s="6" t="s">
        <v>34</v>
      </c>
      <c r="G376" s="14">
        <v>2085</v>
      </c>
      <c r="H376" s="6" t="s">
        <v>35</v>
      </c>
      <c r="I376" s="6" t="s">
        <v>35</v>
      </c>
      <c r="J376" s="6" t="s">
        <v>35</v>
      </c>
      <c r="K376" s="14">
        <v>832</v>
      </c>
    </row>
    <row r="377" spans="1:11" ht="12.75">
      <c r="A377" s="6" t="s">
        <v>140</v>
      </c>
      <c r="B377" s="6" t="s">
        <v>141</v>
      </c>
      <c r="C377" s="14">
        <v>0</v>
      </c>
      <c r="D377" s="14">
        <v>0</v>
      </c>
      <c r="E377" s="14">
        <v>2</v>
      </c>
      <c r="F377" s="6" t="s">
        <v>34</v>
      </c>
      <c r="G377" s="14">
        <v>100</v>
      </c>
      <c r="H377" s="6" t="s">
        <v>35</v>
      </c>
      <c r="I377" s="6" t="s">
        <v>35</v>
      </c>
      <c r="J377" s="6" t="s">
        <v>35</v>
      </c>
      <c r="K377" s="14">
        <v>665</v>
      </c>
    </row>
    <row r="378" spans="1:11" ht="12.75">
      <c r="A378" s="6" t="s">
        <v>169</v>
      </c>
      <c r="B378" s="6" t="s">
        <v>162</v>
      </c>
      <c r="C378" s="14">
        <v>8</v>
      </c>
      <c r="D378" s="14">
        <v>0</v>
      </c>
      <c r="E378" s="14">
        <v>3</v>
      </c>
      <c r="F378" s="6" t="s">
        <v>34</v>
      </c>
      <c r="G378" s="14">
        <v>230</v>
      </c>
      <c r="H378" s="6" t="s">
        <v>35</v>
      </c>
      <c r="I378" s="6" t="s">
        <v>35</v>
      </c>
      <c r="J378" s="6" t="s">
        <v>35</v>
      </c>
      <c r="K378" s="14">
        <v>832</v>
      </c>
    </row>
    <row r="379" spans="1:11" ht="12.75">
      <c r="A379" s="6" t="s">
        <v>164</v>
      </c>
      <c r="B379" s="6" t="s">
        <v>165</v>
      </c>
      <c r="C379" s="14">
        <v>11</v>
      </c>
      <c r="D379" s="14">
        <v>2</v>
      </c>
      <c r="E379" s="14">
        <v>1</v>
      </c>
      <c r="F379" s="6" t="s">
        <v>34</v>
      </c>
      <c r="G379" s="14">
        <v>210</v>
      </c>
      <c r="H379" s="6" t="s">
        <v>35</v>
      </c>
      <c r="I379" s="6" t="s">
        <v>35</v>
      </c>
      <c r="J379" s="6" t="s">
        <v>35</v>
      </c>
      <c r="K379" s="14">
        <v>333</v>
      </c>
    </row>
    <row r="380" spans="1:11" ht="12.75">
      <c r="A380" s="6" t="s">
        <v>100</v>
      </c>
      <c r="B380" s="6" t="s">
        <v>144</v>
      </c>
      <c r="C380" s="14">
        <v>62</v>
      </c>
      <c r="D380" s="14">
        <v>11</v>
      </c>
      <c r="E380" s="14">
        <v>31</v>
      </c>
      <c r="F380" s="6" t="s">
        <v>103</v>
      </c>
      <c r="G380" s="14">
        <v>3645</v>
      </c>
      <c r="H380" s="6" t="s">
        <v>35</v>
      </c>
      <c r="I380" s="6" t="s">
        <v>35</v>
      </c>
      <c r="J380" s="6" t="s">
        <v>35</v>
      </c>
      <c r="K380" s="14">
        <v>-784</v>
      </c>
    </row>
    <row r="381" spans="1:11" ht="12.75">
      <c r="A381" s="6" t="s">
        <v>149</v>
      </c>
      <c r="B381" s="6" t="s">
        <v>147</v>
      </c>
      <c r="C381" s="14">
        <v>67</v>
      </c>
      <c r="D381" s="14">
        <v>3</v>
      </c>
      <c r="E381" s="14">
        <v>2</v>
      </c>
      <c r="F381" s="6" t="s">
        <v>34</v>
      </c>
      <c r="G381" s="14">
        <v>845</v>
      </c>
      <c r="H381" s="6" t="s">
        <v>35</v>
      </c>
      <c r="I381" s="6" t="s">
        <v>35</v>
      </c>
      <c r="J381" s="6" t="s">
        <v>35</v>
      </c>
      <c r="K381" s="14">
        <v>748</v>
      </c>
    </row>
    <row r="382" spans="1:11" ht="12.75">
      <c r="A382" s="6" t="s">
        <v>105</v>
      </c>
      <c r="B382" s="6" t="s">
        <v>106</v>
      </c>
      <c r="C382" s="14">
        <v>0</v>
      </c>
      <c r="D382" s="14">
        <v>0</v>
      </c>
      <c r="E382" s="14">
        <v>0</v>
      </c>
      <c r="F382" s="6" t="s">
        <v>34</v>
      </c>
      <c r="G382" s="14">
        <v>0</v>
      </c>
      <c r="H382" s="6" t="s">
        <v>35</v>
      </c>
      <c r="I382" s="6" t="s">
        <v>35</v>
      </c>
      <c r="J382" s="6" t="s">
        <v>35</v>
      </c>
      <c r="K382" s="14">
        <v>333</v>
      </c>
    </row>
    <row r="383" spans="1:11" ht="12.75">
      <c r="A383" s="6" t="s">
        <v>81</v>
      </c>
      <c r="B383" s="6" t="s">
        <v>144</v>
      </c>
      <c r="C383" s="14">
        <v>30</v>
      </c>
      <c r="D383" s="14">
        <v>6</v>
      </c>
      <c r="E383" s="14">
        <v>13</v>
      </c>
      <c r="F383" s="6" t="s">
        <v>34</v>
      </c>
      <c r="G383" s="14">
        <v>1100</v>
      </c>
      <c r="H383" s="6" t="s">
        <v>35</v>
      </c>
      <c r="I383" s="6" t="s">
        <v>35</v>
      </c>
      <c r="J383" s="6" t="s">
        <v>35</v>
      </c>
      <c r="K383" s="14">
        <v>832</v>
      </c>
    </row>
    <row r="384" spans="1:11" ht="12.75">
      <c r="A384" s="6" t="s">
        <v>114</v>
      </c>
      <c r="B384" s="6" t="s">
        <v>162</v>
      </c>
      <c r="C384" s="14">
        <v>10</v>
      </c>
      <c r="D384" s="14">
        <v>1</v>
      </c>
      <c r="E384" s="14">
        <v>3</v>
      </c>
      <c r="F384" s="6" t="s">
        <v>34</v>
      </c>
      <c r="G384" s="14">
        <v>275</v>
      </c>
      <c r="H384" s="6" t="s">
        <v>35</v>
      </c>
      <c r="I384" s="6" t="s">
        <v>35</v>
      </c>
      <c r="J384" s="6" t="s">
        <v>35</v>
      </c>
      <c r="K384" s="14">
        <v>832</v>
      </c>
    </row>
    <row r="385" spans="1:11" ht="12.75">
      <c r="A385" s="6" t="s">
        <v>107</v>
      </c>
      <c r="B385" s="6" t="s">
        <v>108</v>
      </c>
      <c r="C385" s="14">
        <v>38</v>
      </c>
      <c r="D385" s="14">
        <v>3</v>
      </c>
      <c r="E385" s="14">
        <v>2</v>
      </c>
      <c r="F385" s="6" t="s">
        <v>103</v>
      </c>
      <c r="G385" s="14">
        <v>1155</v>
      </c>
      <c r="H385" s="6" t="s">
        <v>35</v>
      </c>
      <c r="I385" s="6" t="s">
        <v>35</v>
      </c>
      <c r="J385" s="6" t="s">
        <v>35</v>
      </c>
      <c r="K385" s="14">
        <v>-351</v>
      </c>
    </row>
    <row r="386" spans="1:11" ht="12.75">
      <c r="A386" s="6" t="s">
        <v>96</v>
      </c>
      <c r="B386" s="6" t="s">
        <v>177</v>
      </c>
      <c r="C386" s="14">
        <v>49</v>
      </c>
      <c r="D386" s="14">
        <v>7</v>
      </c>
      <c r="E386" s="14">
        <v>28</v>
      </c>
      <c r="F386" s="6" t="s">
        <v>34</v>
      </c>
      <c r="G386" s="14">
        <v>2065</v>
      </c>
      <c r="H386" s="6" t="s">
        <v>35</v>
      </c>
      <c r="I386" s="6" t="s">
        <v>35</v>
      </c>
      <c r="J386" s="6" t="s">
        <v>35</v>
      </c>
      <c r="K386" s="14">
        <v>832</v>
      </c>
    </row>
    <row r="387" spans="1:11" ht="12.75">
      <c r="A387" s="6" t="s">
        <v>155</v>
      </c>
      <c r="B387" s="6" t="s">
        <v>156</v>
      </c>
      <c r="C387" s="14">
        <v>106</v>
      </c>
      <c r="D387" s="14">
        <v>7</v>
      </c>
      <c r="E387" s="14">
        <v>15</v>
      </c>
      <c r="F387" s="6" t="s">
        <v>119</v>
      </c>
      <c r="G387" s="14">
        <v>3185</v>
      </c>
      <c r="H387" s="6" t="s">
        <v>35</v>
      </c>
      <c r="I387" s="6" t="s">
        <v>35</v>
      </c>
      <c r="J387" s="6" t="s">
        <v>35</v>
      </c>
      <c r="K387" s="14">
        <v>-368</v>
      </c>
    </row>
    <row r="388" spans="1:11" ht="12.75">
      <c r="A388" s="6" t="s">
        <v>85</v>
      </c>
      <c r="B388" s="6" t="s">
        <v>180</v>
      </c>
      <c r="C388" s="14">
        <v>29</v>
      </c>
      <c r="D388" s="14">
        <v>3</v>
      </c>
      <c r="E388" s="14">
        <v>5</v>
      </c>
      <c r="F388" s="6" t="s">
        <v>34</v>
      </c>
      <c r="G388" s="14">
        <v>615</v>
      </c>
      <c r="H388" s="6" t="s">
        <v>35</v>
      </c>
      <c r="I388" s="6" t="s">
        <v>35</v>
      </c>
      <c r="J388" s="6" t="s">
        <v>35</v>
      </c>
      <c r="K388" s="14">
        <v>665</v>
      </c>
    </row>
    <row r="389" spans="1:11" ht="12.75">
      <c r="A389" s="6" t="s">
        <v>184</v>
      </c>
      <c r="B389" s="6" t="s">
        <v>185</v>
      </c>
      <c r="C389" s="14">
        <v>9</v>
      </c>
      <c r="D389" s="14">
        <v>0</v>
      </c>
      <c r="E389" s="14">
        <v>0</v>
      </c>
      <c r="F389" s="6" t="s">
        <v>34</v>
      </c>
      <c r="G389" s="14">
        <v>90</v>
      </c>
      <c r="H389" s="6" t="s">
        <v>35</v>
      </c>
      <c r="I389" s="6" t="s">
        <v>35</v>
      </c>
      <c r="J389" s="6" t="s">
        <v>35</v>
      </c>
      <c r="K389" s="14">
        <v>499</v>
      </c>
    </row>
    <row r="390" spans="1:11" ht="12.75">
      <c r="A390" s="6" t="s">
        <v>172</v>
      </c>
      <c r="B390" s="6" t="s">
        <v>144</v>
      </c>
      <c r="C390" s="14">
        <v>71</v>
      </c>
      <c r="D390" s="14">
        <v>22</v>
      </c>
      <c r="E390" s="14">
        <v>81</v>
      </c>
      <c r="F390" s="6" t="s">
        <v>119</v>
      </c>
      <c r="G390" s="14">
        <v>6510</v>
      </c>
      <c r="H390" s="6" t="s">
        <v>35</v>
      </c>
      <c r="I390" s="6" t="s">
        <v>35</v>
      </c>
      <c r="J390" s="6" t="s">
        <v>35</v>
      </c>
      <c r="K390" s="14">
        <v>-368</v>
      </c>
    </row>
    <row r="391" spans="1:11" ht="12.75">
      <c r="A391" s="6" t="s">
        <v>88</v>
      </c>
      <c r="B391" s="6" t="s">
        <v>89</v>
      </c>
      <c r="C391" s="14">
        <v>31</v>
      </c>
      <c r="D391" s="14">
        <v>2</v>
      </c>
      <c r="E391" s="14">
        <v>14</v>
      </c>
      <c r="F391" s="6" t="s">
        <v>103</v>
      </c>
      <c r="G391" s="14">
        <v>1660</v>
      </c>
      <c r="H391" s="6" t="s">
        <v>35</v>
      </c>
      <c r="I391" s="6" t="s">
        <v>35</v>
      </c>
      <c r="J391" s="6" t="s">
        <v>35</v>
      </c>
      <c r="K391" s="14">
        <v>-351</v>
      </c>
    </row>
    <row r="392" spans="1:11" ht="12.75">
      <c r="A392" s="6" t="s">
        <v>112</v>
      </c>
      <c r="B392" s="6" t="s">
        <v>147</v>
      </c>
      <c r="C392" s="14">
        <v>20</v>
      </c>
      <c r="D392" s="14">
        <v>4</v>
      </c>
      <c r="E392" s="14">
        <v>2</v>
      </c>
      <c r="F392" s="6" t="s">
        <v>34</v>
      </c>
      <c r="G392" s="14">
        <v>400</v>
      </c>
      <c r="H392" s="6" t="s">
        <v>35</v>
      </c>
      <c r="I392" s="6" t="s">
        <v>35</v>
      </c>
      <c r="J392" s="6" t="s">
        <v>35</v>
      </c>
      <c r="K392" s="14">
        <v>748</v>
      </c>
    </row>
    <row r="393" spans="1:11" ht="12.75">
      <c r="A393" s="6" t="s">
        <v>29</v>
      </c>
      <c r="B393" s="6" t="s">
        <v>30</v>
      </c>
      <c r="C393" s="14">
        <v>49</v>
      </c>
      <c r="D393" s="14">
        <v>2</v>
      </c>
      <c r="E393" s="14">
        <v>8</v>
      </c>
      <c r="F393" s="6" t="s">
        <v>34</v>
      </c>
      <c r="G393" s="14">
        <v>940</v>
      </c>
      <c r="H393" s="6" t="s">
        <v>35</v>
      </c>
      <c r="I393" s="6" t="s">
        <v>35</v>
      </c>
      <c r="J393" s="6" t="s">
        <v>35</v>
      </c>
      <c r="K393" s="14">
        <v>748</v>
      </c>
    </row>
    <row r="394" spans="1:11" ht="12.75">
      <c r="A394" s="6" t="s">
        <v>109</v>
      </c>
      <c r="B394" s="6" t="s">
        <v>110</v>
      </c>
      <c r="C394" s="14">
        <v>2</v>
      </c>
      <c r="D394" s="14">
        <v>0</v>
      </c>
      <c r="E394" s="14">
        <v>0</v>
      </c>
      <c r="F394" s="6" t="s">
        <v>34</v>
      </c>
      <c r="G394" s="14">
        <v>20</v>
      </c>
      <c r="H394" s="6" t="s">
        <v>35</v>
      </c>
      <c r="I394" s="6" t="s">
        <v>35</v>
      </c>
      <c r="J394" s="6" t="s">
        <v>35</v>
      </c>
      <c r="K394" s="14">
        <v>499</v>
      </c>
    </row>
    <row r="395" spans="1:11" ht="12.75">
      <c r="A395" s="6"/>
      <c r="B395" s="6"/>
      <c r="C395" s="6"/>
      <c r="D395" s="6"/>
      <c r="E395" s="6"/>
      <c r="F395" s="6"/>
      <c r="G395" s="23"/>
      <c r="H395" s="6"/>
      <c r="I395" s="6"/>
      <c r="J395" s="6"/>
      <c r="K395" s="6"/>
    </row>
    <row r="396" ht="12.75">
      <c r="A396" s="8" t="s">
        <v>137</v>
      </c>
    </row>
    <row r="397" spans="1:11" ht="13.5">
      <c r="A397" s="9" t="s">
        <v>21</v>
      </c>
      <c r="B397" s="9" t="s">
        <v>4</v>
      </c>
      <c r="C397" s="9" t="s">
        <v>22</v>
      </c>
      <c r="D397" s="9" t="s">
        <v>23</v>
      </c>
      <c r="E397" s="9" t="s">
        <v>24</v>
      </c>
      <c r="F397" s="9" t="s">
        <v>25</v>
      </c>
      <c r="G397" s="22" t="s">
        <v>26</v>
      </c>
      <c r="H397" s="9" t="s">
        <v>27</v>
      </c>
      <c r="K397" s="9" t="s">
        <v>28</v>
      </c>
    </row>
    <row r="398" spans="1:11" ht="12.75">
      <c r="A398" s="6" t="s">
        <v>191</v>
      </c>
      <c r="B398" s="6" t="s">
        <v>37</v>
      </c>
      <c r="C398" s="14">
        <v>14</v>
      </c>
      <c r="D398" s="14">
        <v>1</v>
      </c>
      <c r="E398" s="14">
        <v>8</v>
      </c>
      <c r="F398" s="6" t="s">
        <v>34</v>
      </c>
      <c r="G398" s="14">
        <v>565</v>
      </c>
      <c r="H398" s="6" t="s">
        <v>35</v>
      </c>
      <c r="I398" s="6" t="s">
        <v>35</v>
      </c>
      <c r="J398" s="6" t="s">
        <v>35</v>
      </c>
      <c r="K398" s="14">
        <v>1397</v>
      </c>
    </row>
    <row r="399" spans="1:11" ht="12.75">
      <c r="A399" s="6" t="s">
        <v>68</v>
      </c>
      <c r="B399" s="6" t="s">
        <v>193</v>
      </c>
      <c r="C399" s="14">
        <v>35</v>
      </c>
      <c r="D399" s="14">
        <v>6</v>
      </c>
      <c r="E399" s="14">
        <v>13</v>
      </c>
      <c r="F399" s="6" t="s">
        <v>34</v>
      </c>
      <c r="G399" s="14">
        <v>1150</v>
      </c>
      <c r="H399" s="6" t="s">
        <v>35</v>
      </c>
      <c r="I399" s="6" t="s">
        <v>35</v>
      </c>
      <c r="J399" s="6" t="s">
        <v>35</v>
      </c>
      <c r="K399" s="14">
        <v>1747</v>
      </c>
    </row>
    <row r="400" spans="1:11" ht="12.75">
      <c r="A400" s="6" t="s">
        <v>92</v>
      </c>
      <c r="B400" s="6" t="s">
        <v>195</v>
      </c>
      <c r="C400" s="14">
        <v>53</v>
      </c>
      <c r="D400" s="14">
        <v>6</v>
      </c>
      <c r="E400" s="14">
        <v>7</v>
      </c>
      <c r="F400" s="6" t="s">
        <v>34</v>
      </c>
      <c r="G400" s="14">
        <v>1030</v>
      </c>
      <c r="H400" s="6" t="s">
        <v>35</v>
      </c>
      <c r="I400" s="6" t="s">
        <v>35</v>
      </c>
      <c r="J400" s="6" t="s">
        <v>35</v>
      </c>
      <c r="K400" s="14">
        <v>1572</v>
      </c>
    </row>
    <row r="401" spans="1:11" ht="12.75">
      <c r="A401" s="6" t="s">
        <v>60</v>
      </c>
      <c r="B401" s="6" t="s">
        <v>61</v>
      </c>
      <c r="C401" s="14">
        <v>3</v>
      </c>
      <c r="D401" s="14">
        <v>0</v>
      </c>
      <c r="E401" s="14">
        <v>0</v>
      </c>
      <c r="F401" s="6" t="s">
        <v>34</v>
      </c>
      <c r="G401" s="14">
        <v>30</v>
      </c>
      <c r="H401" s="6" t="s">
        <v>35</v>
      </c>
      <c r="I401" s="6" t="s">
        <v>35</v>
      </c>
      <c r="J401" s="6" t="s">
        <v>35</v>
      </c>
      <c r="K401" s="14">
        <v>1048</v>
      </c>
    </row>
    <row r="402" spans="1:11" ht="12.75">
      <c r="A402" s="6" t="s">
        <v>36</v>
      </c>
      <c r="B402" s="6" t="s">
        <v>37</v>
      </c>
      <c r="C402" s="14">
        <v>16</v>
      </c>
      <c r="D402" s="14">
        <v>2</v>
      </c>
      <c r="E402" s="14">
        <v>2</v>
      </c>
      <c r="F402" s="6" t="s">
        <v>34</v>
      </c>
      <c r="G402" s="14">
        <v>310</v>
      </c>
      <c r="H402" s="6" t="s">
        <v>35</v>
      </c>
      <c r="I402" s="6" t="s">
        <v>35</v>
      </c>
      <c r="J402" s="6" t="s">
        <v>35</v>
      </c>
      <c r="K402" s="14">
        <v>1397</v>
      </c>
    </row>
    <row r="403" spans="1:11" ht="12.75">
      <c r="A403" s="6" t="s">
        <v>198</v>
      </c>
      <c r="B403" s="6" t="s">
        <v>199</v>
      </c>
      <c r="C403" s="14">
        <v>29</v>
      </c>
      <c r="D403" s="14">
        <v>0</v>
      </c>
      <c r="E403" s="14">
        <v>2</v>
      </c>
      <c r="F403" s="6" t="s">
        <v>34</v>
      </c>
      <c r="G403" s="14">
        <v>390</v>
      </c>
      <c r="H403" s="6" t="s">
        <v>35</v>
      </c>
      <c r="I403" s="6" t="s">
        <v>35</v>
      </c>
      <c r="J403" s="6" t="s">
        <v>35</v>
      </c>
      <c r="K403" s="14">
        <v>1397</v>
      </c>
    </row>
    <row r="404" spans="1:11" ht="12.75">
      <c r="A404" s="6" t="s">
        <v>200</v>
      </c>
      <c r="B404" s="6" t="s">
        <v>201</v>
      </c>
      <c r="C404" s="14">
        <v>143</v>
      </c>
      <c r="D404" s="14">
        <v>10</v>
      </c>
      <c r="E404" s="14">
        <v>17</v>
      </c>
      <c r="F404" s="6" t="s">
        <v>119</v>
      </c>
      <c r="G404" s="14">
        <v>3730</v>
      </c>
      <c r="H404" s="6" t="s">
        <v>35</v>
      </c>
      <c r="I404" s="6" t="s">
        <v>35</v>
      </c>
      <c r="J404" s="6" t="s">
        <v>35</v>
      </c>
      <c r="K404" s="14">
        <v>1747</v>
      </c>
    </row>
    <row r="405" spans="1:11" ht="12.75">
      <c r="A405" s="6" t="s">
        <v>54</v>
      </c>
      <c r="B405" s="6" t="s">
        <v>55</v>
      </c>
      <c r="C405" s="14">
        <v>2</v>
      </c>
      <c r="D405" s="14">
        <v>1</v>
      </c>
      <c r="E405" s="14">
        <v>0</v>
      </c>
      <c r="F405" s="6" t="s">
        <v>34</v>
      </c>
      <c r="G405" s="14">
        <v>45</v>
      </c>
      <c r="H405" s="6" t="s">
        <v>35</v>
      </c>
      <c r="I405" s="6" t="s">
        <v>35</v>
      </c>
      <c r="J405" s="6" t="s">
        <v>35</v>
      </c>
      <c r="K405" s="14">
        <v>1048</v>
      </c>
    </row>
    <row r="406" spans="1:11" ht="12.75">
      <c r="A406" s="6" t="s">
        <v>205</v>
      </c>
      <c r="B406" s="6" t="s">
        <v>201</v>
      </c>
      <c r="C406" s="14">
        <v>31</v>
      </c>
      <c r="D406" s="14">
        <v>4</v>
      </c>
      <c r="E406" s="14">
        <v>11</v>
      </c>
      <c r="F406" s="6" t="s">
        <v>34</v>
      </c>
      <c r="G406" s="14">
        <v>960</v>
      </c>
      <c r="H406" s="6" t="s">
        <v>35</v>
      </c>
      <c r="I406" s="6" t="s">
        <v>35</v>
      </c>
      <c r="J406" s="6" t="s">
        <v>35</v>
      </c>
      <c r="K406" s="14">
        <v>1747</v>
      </c>
    </row>
    <row r="407" spans="1:11" ht="12.75">
      <c r="A407" s="6" t="s">
        <v>131</v>
      </c>
      <c r="B407" s="6" t="s">
        <v>37</v>
      </c>
      <c r="C407" s="14">
        <v>48</v>
      </c>
      <c r="D407" s="14">
        <v>4</v>
      </c>
      <c r="E407" s="14">
        <v>16</v>
      </c>
      <c r="F407" s="6" t="s">
        <v>34</v>
      </c>
      <c r="G407" s="14">
        <v>1380</v>
      </c>
      <c r="H407" s="6" t="s">
        <v>35</v>
      </c>
      <c r="I407" s="6" t="s">
        <v>35</v>
      </c>
      <c r="J407" s="6" t="s">
        <v>35</v>
      </c>
      <c r="K407" s="14">
        <v>1397</v>
      </c>
    </row>
    <row r="408" spans="1:11" ht="12.75">
      <c r="A408" s="6" t="s">
        <v>45</v>
      </c>
      <c r="B408" s="6" t="s">
        <v>46</v>
      </c>
      <c r="C408" s="14">
        <v>1</v>
      </c>
      <c r="D408" s="14">
        <v>0</v>
      </c>
      <c r="E408" s="14">
        <v>0</v>
      </c>
      <c r="F408" s="6" t="s">
        <v>34</v>
      </c>
      <c r="G408" s="14">
        <v>10</v>
      </c>
      <c r="H408" s="6" t="s">
        <v>35</v>
      </c>
      <c r="I408" s="6" t="s">
        <v>35</v>
      </c>
      <c r="J408" s="6" t="s">
        <v>35</v>
      </c>
      <c r="K408" s="14">
        <v>1048</v>
      </c>
    </row>
    <row r="409" spans="1:11" ht="12.75">
      <c r="A409" s="6" t="s">
        <v>64</v>
      </c>
      <c r="B409" s="6" t="s">
        <v>65</v>
      </c>
      <c r="C409" s="14">
        <v>8</v>
      </c>
      <c r="D409" s="14">
        <v>1</v>
      </c>
      <c r="E409" s="14">
        <v>6</v>
      </c>
      <c r="F409" s="6" t="s">
        <v>34</v>
      </c>
      <c r="G409" s="14">
        <v>405</v>
      </c>
      <c r="H409" s="6" t="s">
        <v>35</v>
      </c>
      <c r="I409" s="6" t="s">
        <v>35</v>
      </c>
      <c r="J409" s="6" t="s">
        <v>35</v>
      </c>
      <c r="K409" s="14">
        <v>1048</v>
      </c>
    </row>
    <row r="410" spans="1:11" ht="12.75">
      <c r="A410" s="6" t="s">
        <v>210</v>
      </c>
      <c r="B410" s="6" t="s">
        <v>211</v>
      </c>
      <c r="C410" s="14">
        <v>23</v>
      </c>
      <c r="D410" s="14">
        <v>1</v>
      </c>
      <c r="E410" s="14">
        <v>3</v>
      </c>
      <c r="F410" s="6" t="s">
        <v>34</v>
      </c>
      <c r="G410" s="14">
        <v>405</v>
      </c>
      <c r="H410" s="6" t="s">
        <v>35</v>
      </c>
      <c r="I410" s="6" t="s">
        <v>35</v>
      </c>
      <c r="J410" s="6" t="s">
        <v>35</v>
      </c>
      <c r="K410" s="14">
        <v>1397</v>
      </c>
    </row>
    <row r="411" spans="1:11" ht="12.75">
      <c r="A411" s="6" t="s">
        <v>50</v>
      </c>
      <c r="B411" s="6" t="s">
        <v>51</v>
      </c>
      <c r="C411" s="14">
        <v>34</v>
      </c>
      <c r="D411" s="14">
        <v>1</v>
      </c>
      <c r="E411" s="14">
        <v>11</v>
      </c>
      <c r="F411" s="6" t="s">
        <v>103</v>
      </c>
      <c r="G411" s="14">
        <v>1515</v>
      </c>
      <c r="H411" s="6" t="s">
        <v>35</v>
      </c>
      <c r="I411" s="6" t="s">
        <v>35</v>
      </c>
      <c r="J411" s="6" t="s">
        <v>35</v>
      </c>
      <c r="K411" s="14">
        <v>-76</v>
      </c>
    </row>
    <row r="412" spans="1:11" ht="12.75">
      <c r="A412" s="6" t="s">
        <v>132</v>
      </c>
      <c r="B412" s="6" t="s">
        <v>37</v>
      </c>
      <c r="C412" s="14">
        <v>20</v>
      </c>
      <c r="D412" s="14">
        <v>3</v>
      </c>
      <c r="E412" s="14">
        <v>0</v>
      </c>
      <c r="F412" s="6" t="s">
        <v>34</v>
      </c>
      <c r="G412" s="14">
        <v>275</v>
      </c>
      <c r="H412" s="6" t="s">
        <v>35</v>
      </c>
      <c r="I412" s="6" t="s">
        <v>35</v>
      </c>
      <c r="J412" s="6" t="s">
        <v>35</v>
      </c>
      <c r="K412" s="14">
        <v>1397</v>
      </c>
    </row>
    <row r="413" spans="1:11" ht="12.75">
      <c r="A413" s="6" t="s">
        <v>215</v>
      </c>
      <c r="B413" s="6" t="s">
        <v>193</v>
      </c>
      <c r="C413" s="14">
        <v>37</v>
      </c>
      <c r="D413" s="14">
        <v>1</v>
      </c>
      <c r="E413" s="14">
        <v>4</v>
      </c>
      <c r="F413" s="6" t="s">
        <v>34</v>
      </c>
      <c r="G413" s="14">
        <v>595</v>
      </c>
      <c r="H413" s="6" t="s">
        <v>35</v>
      </c>
      <c r="I413" s="6" t="s">
        <v>35</v>
      </c>
      <c r="J413" s="6" t="s">
        <v>35</v>
      </c>
      <c r="K413" s="14">
        <v>1747</v>
      </c>
    </row>
    <row r="414" spans="1:11" ht="12.75">
      <c r="A414" s="6" t="s">
        <v>218</v>
      </c>
      <c r="B414" s="6" t="s">
        <v>219</v>
      </c>
      <c r="C414" s="14">
        <v>87</v>
      </c>
      <c r="D414" s="14">
        <v>4</v>
      </c>
      <c r="E414" s="14">
        <v>3</v>
      </c>
      <c r="F414" s="6" t="s">
        <v>34</v>
      </c>
      <c r="G414" s="14">
        <v>1120</v>
      </c>
      <c r="H414" s="6" t="s">
        <v>35</v>
      </c>
      <c r="I414" s="6" t="s">
        <v>35</v>
      </c>
      <c r="J414" s="6" t="s">
        <v>35</v>
      </c>
      <c r="K414" s="14">
        <v>1397</v>
      </c>
    </row>
    <row r="415" spans="1:11" ht="12.75">
      <c r="A415" s="6" t="s">
        <v>74</v>
      </c>
      <c r="B415" s="6" t="s">
        <v>222</v>
      </c>
      <c r="C415" s="14">
        <v>29</v>
      </c>
      <c r="D415" s="14">
        <v>1</v>
      </c>
      <c r="E415" s="14">
        <v>2</v>
      </c>
      <c r="F415" s="6" t="s">
        <v>34</v>
      </c>
      <c r="G415" s="14">
        <v>415</v>
      </c>
      <c r="H415" s="6" t="s">
        <v>224</v>
      </c>
      <c r="I415" s="6" t="s">
        <v>35</v>
      </c>
      <c r="J415" s="6" t="s">
        <v>35</v>
      </c>
      <c r="K415" s="14">
        <v>1572</v>
      </c>
    </row>
    <row r="416" spans="1:11" ht="12.75">
      <c r="A416" s="6" t="s">
        <v>225</v>
      </c>
      <c r="B416" s="6" t="s">
        <v>193</v>
      </c>
      <c r="C416" s="14">
        <v>10</v>
      </c>
      <c r="D416" s="14">
        <v>1</v>
      </c>
      <c r="E416" s="14">
        <v>1</v>
      </c>
      <c r="F416" s="6" t="s">
        <v>34</v>
      </c>
      <c r="G416" s="14">
        <v>175</v>
      </c>
      <c r="H416" s="6" t="s">
        <v>35</v>
      </c>
      <c r="I416" s="6" t="s">
        <v>35</v>
      </c>
      <c r="J416" s="6" t="s">
        <v>35</v>
      </c>
      <c r="K416" s="14">
        <v>1747</v>
      </c>
    </row>
    <row r="418" ht="18.75">
      <c r="A418" s="1"/>
    </row>
    <row r="419" spans="1:4" ht="18.75">
      <c r="A419" s="1" t="s">
        <v>0</v>
      </c>
      <c r="B419" s="2" t="s">
        <v>306</v>
      </c>
      <c r="C419" s="1"/>
      <c r="D419" s="3">
        <v>9</v>
      </c>
    </row>
    <row r="420" ht="14.25">
      <c r="A420" s="4" t="s">
        <v>2</v>
      </c>
    </row>
    <row r="421" spans="1:10" ht="15">
      <c r="A421" s="5" t="s">
        <v>3</v>
      </c>
      <c r="B421" s="5" t="s">
        <v>4</v>
      </c>
      <c r="C421" s="5" t="s">
        <v>5</v>
      </c>
      <c r="D421" s="5"/>
      <c r="E421" s="5"/>
      <c r="F421" s="5"/>
      <c r="G421" s="21"/>
      <c r="H421" s="5" t="s">
        <v>10</v>
      </c>
      <c r="I421" s="5" t="s">
        <v>11</v>
      </c>
      <c r="J421" s="5"/>
    </row>
    <row r="422" spans="1:10" ht="12.75">
      <c r="A422" s="6" t="s">
        <v>12</v>
      </c>
      <c r="B422" s="14">
        <v>2</v>
      </c>
      <c r="C422" s="14">
        <v>9.5</v>
      </c>
      <c r="D422" s="6"/>
      <c r="E422" s="6"/>
      <c r="F422" s="6"/>
      <c r="G422" s="23"/>
      <c r="H422" s="14">
        <v>3670</v>
      </c>
      <c r="I422" s="14">
        <v>0</v>
      </c>
      <c r="J422" s="14">
        <v>1210</v>
      </c>
    </row>
    <row r="423" spans="1:10" ht="12.75">
      <c r="A423" s="6" t="s">
        <v>17</v>
      </c>
      <c r="B423" s="14">
        <v>1</v>
      </c>
      <c r="C423" s="14">
        <v>6</v>
      </c>
      <c r="D423" s="6"/>
      <c r="E423" s="6"/>
      <c r="F423" s="6"/>
      <c r="G423" s="23"/>
      <c r="H423" s="14">
        <v>2460</v>
      </c>
      <c r="I423" s="14">
        <v>0</v>
      </c>
      <c r="J423" s="14">
        <v>0</v>
      </c>
    </row>
    <row r="424" ht="15.75">
      <c r="A424" s="7" t="s">
        <v>20</v>
      </c>
    </row>
    <row r="425" ht="12.75">
      <c r="A425" s="8" t="s">
        <v>12</v>
      </c>
    </row>
    <row r="426" spans="1:11" ht="13.5">
      <c r="A426" s="9" t="s">
        <v>21</v>
      </c>
      <c r="B426" s="9" t="s">
        <v>4</v>
      </c>
      <c r="C426" s="9" t="s">
        <v>22</v>
      </c>
      <c r="D426" s="9" t="s">
        <v>23</v>
      </c>
      <c r="E426" s="9" t="s">
        <v>24</v>
      </c>
      <c r="F426" s="9" t="s">
        <v>25</v>
      </c>
      <c r="G426" s="22" t="s">
        <v>26</v>
      </c>
      <c r="H426" s="9" t="s">
        <v>27</v>
      </c>
      <c r="K426" s="9" t="s">
        <v>28</v>
      </c>
    </row>
    <row r="427" spans="1:11" ht="12.75">
      <c r="A427" s="6" t="s">
        <v>36</v>
      </c>
      <c r="B427" s="6" t="s">
        <v>37</v>
      </c>
      <c r="C427" s="14">
        <v>16</v>
      </c>
      <c r="D427" s="14">
        <v>5</v>
      </c>
      <c r="E427" s="14">
        <v>16</v>
      </c>
      <c r="F427" s="6" t="s">
        <v>34</v>
      </c>
      <c r="G427" s="14">
        <v>1085</v>
      </c>
      <c r="H427" s="6" t="s">
        <v>35</v>
      </c>
      <c r="I427" s="6" t="s">
        <v>35</v>
      </c>
      <c r="J427" s="6" t="s">
        <v>35</v>
      </c>
      <c r="K427" s="14">
        <v>569</v>
      </c>
    </row>
    <row r="428" spans="1:11" ht="12.75">
      <c r="A428" s="6" t="s">
        <v>29</v>
      </c>
      <c r="B428" s="6" t="s">
        <v>30</v>
      </c>
      <c r="C428" s="14">
        <v>45</v>
      </c>
      <c r="D428" s="14">
        <v>5</v>
      </c>
      <c r="E428" s="14">
        <v>16</v>
      </c>
      <c r="F428" s="6" t="s">
        <v>34</v>
      </c>
      <c r="G428" s="14">
        <v>1375</v>
      </c>
      <c r="H428" s="6" t="s">
        <v>35</v>
      </c>
      <c r="I428" s="6" t="s">
        <v>35</v>
      </c>
      <c r="J428" s="6" t="s">
        <v>35</v>
      </c>
      <c r="K428" s="14">
        <v>641</v>
      </c>
    </row>
    <row r="429" ht="12.75">
      <c r="A429" s="8" t="s">
        <v>17</v>
      </c>
    </row>
    <row r="430" spans="1:11" ht="13.5">
      <c r="A430" s="9" t="s">
        <v>21</v>
      </c>
      <c r="B430" s="9" t="s">
        <v>4</v>
      </c>
      <c r="C430" s="9" t="s">
        <v>22</v>
      </c>
      <c r="D430" s="9" t="s">
        <v>23</v>
      </c>
      <c r="E430" s="9" t="s">
        <v>24</v>
      </c>
      <c r="F430" s="9" t="s">
        <v>25</v>
      </c>
      <c r="G430" s="22" t="s">
        <v>26</v>
      </c>
      <c r="H430" s="9" t="s">
        <v>27</v>
      </c>
      <c r="K430" s="9" t="s">
        <v>28</v>
      </c>
    </row>
    <row r="431" spans="1:11" ht="12.75">
      <c r="A431" s="6" t="s">
        <v>215</v>
      </c>
      <c r="B431" s="6" t="s">
        <v>193</v>
      </c>
      <c r="C431" s="14">
        <v>77</v>
      </c>
      <c r="D431" s="14">
        <v>18</v>
      </c>
      <c r="E431" s="14">
        <v>49</v>
      </c>
      <c r="F431" s="6" t="s">
        <v>34</v>
      </c>
      <c r="G431" s="14">
        <v>3670</v>
      </c>
      <c r="H431" s="6" t="s">
        <v>35</v>
      </c>
      <c r="I431" s="6" t="s">
        <v>35</v>
      </c>
      <c r="J431" s="6" t="s">
        <v>35</v>
      </c>
      <c r="K431" s="14">
        <v>0</v>
      </c>
    </row>
    <row r="432" ht="18.75">
      <c r="A432" s="1"/>
    </row>
    <row r="433" spans="1:4" ht="18.75">
      <c r="A433" s="1" t="s">
        <v>0</v>
      </c>
      <c r="B433" s="2" t="s">
        <v>312</v>
      </c>
      <c r="C433" s="1"/>
      <c r="D433" s="3">
        <v>10</v>
      </c>
    </row>
    <row r="434" ht="14.25">
      <c r="A434" s="4" t="s">
        <v>2</v>
      </c>
    </row>
    <row r="435" spans="1:10" ht="15">
      <c r="A435" s="5" t="s">
        <v>3</v>
      </c>
      <c r="B435" s="5" t="s">
        <v>4</v>
      </c>
      <c r="C435" s="5" t="s">
        <v>5</v>
      </c>
      <c r="D435" s="5"/>
      <c r="E435" s="5"/>
      <c r="F435" s="5"/>
      <c r="G435" s="21"/>
      <c r="H435" s="5" t="s">
        <v>10</v>
      </c>
      <c r="I435" s="5" t="s">
        <v>11</v>
      </c>
      <c r="J435" s="5"/>
    </row>
    <row r="436" spans="1:10" ht="12.75">
      <c r="A436" s="6" t="s">
        <v>12</v>
      </c>
      <c r="B436" s="14">
        <v>1</v>
      </c>
      <c r="C436" s="14">
        <v>4</v>
      </c>
      <c r="D436" s="6"/>
      <c r="E436" s="6"/>
      <c r="F436" s="6"/>
      <c r="G436" s="23"/>
      <c r="H436" s="14">
        <v>470</v>
      </c>
      <c r="I436" s="14">
        <v>0</v>
      </c>
      <c r="J436" s="14">
        <v>0</v>
      </c>
    </row>
    <row r="437" spans="1:10" ht="12.75">
      <c r="A437" s="6" t="s">
        <v>17</v>
      </c>
      <c r="B437" s="14">
        <v>1</v>
      </c>
      <c r="C437" s="14">
        <v>6</v>
      </c>
      <c r="D437" s="6"/>
      <c r="E437" s="6"/>
      <c r="F437" s="6"/>
      <c r="G437" s="23"/>
      <c r="H437" s="14">
        <v>2180</v>
      </c>
      <c r="I437" s="14">
        <v>0</v>
      </c>
      <c r="J437" s="14">
        <v>1710</v>
      </c>
    </row>
    <row r="438" ht="15.75">
      <c r="A438" s="7" t="s">
        <v>20</v>
      </c>
    </row>
    <row r="439" ht="12.75">
      <c r="A439" s="8" t="s">
        <v>12</v>
      </c>
    </row>
    <row r="440" spans="1:11" ht="13.5">
      <c r="A440" s="9" t="s">
        <v>21</v>
      </c>
      <c r="B440" s="9" t="s">
        <v>4</v>
      </c>
      <c r="C440" s="9" t="s">
        <v>22</v>
      </c>
      <c r="D440" s="9" t="s">
        <v>23</v>
      </c>
      <c r="E440" s="9" t="s">
        <v>24</v>
      </c>
      <c r="F440" s="9" t="s">
        <v>25</v>
      </c>
      <c r="G440" s="22" t="s">
        <v>26</v>
      </c>
      <c r="H440" s="9" t="s">
        <v>27</v>
      </c>
      <c r="K440" s="9" t="s">
        <v>28</v>
      </c>
    </row>
    <row r="441" spans="1:11" ht="12.75">
      <c r="A441" s="6" t="s">
        <v>187</v>
      </c>
      <c r="B441" s="6" t="s">
        <v>314</v>
      </c>
      <c r="C441" s="14">
        <v>13</v>
      </c>
      <c r="D441" s="14">
        <v>6</v>
      </c>
      <c r="E441" s="14">
        <v>22</v>
      </c>
      <c r="F441" s="6" t="s">
        <v>119</v>
      </c>
      <c r="G441" s="14">
        <v>2180</v>
      </c>
      <c r="H441" s="6" t="s">
        <v>35</v>
      </c>
      <c r="I441" s="6" t="s">
        <v>35</v>
      </c>
      <c r="J441" s="6" t="s">
        <v>35</v>
      </c>
      <c r="K441" s="14">
        <v>0</v>
      </c>
    </row>
    <row r="442" ht="12.75">
      <c r="A442" s="8" t="s">
        <v>17</v>
      </c>
    </row>
    <row r="443" spans="1:11" ht="13.5">
      <c r="A443" s="9" t="s">
        <v>21</v>
      </c>
      <c r="B443" s="9" t="s">
        <v>4</v>
      </c>
      <c r="C443" s="9" t="s">
        <v>22</v>
      </c>
      <c r="D443" s="9" t="s">
        <v>23</v>
      </c>
      <c r="E443" s="9" t="s">
        <v>24</v>
      </c>
      <c r="F443" s="9" t="s">
        <v>25</v>
      </c>
      <c r="G443" s="22" t="s">
        <v>26</v>
      </c>
      <c r="H443" s="9" t="s">
        <v>27</v>
      </c>
      <c r="K443" s="9" t="s">
        <v>28</v>
      </c>
    </row>
    <row r="444" spans="1:11" ht="12.75">
      <c r="A444" s="6" t="s">
        <v>78</v>
      </c>
      <c r="B444" s="6" t="s">
        <v>144</v>
      </c>
      <c r="C444" s="14">
        <v>12</v>
      </c>
      <c r="D444" s="14">
        <v>2</v>
      </c>
      <c r="E444" s="14">
        <v>6</v>
      </c>
      <c r="F444" s="6" t="s">
        <v>34</v>
      </c>
      <c r="G444" s="14">
        <v>470</v>
      </c>
      <c r="H444" s="6" t="s">
        <v>35</v>
      </c>
      <c r="I444" s="6" t="s">
        <v>35</v>
      </c>
      <c r="J444" s="6" t="s">
        <v>35</v>
      </c>
      <c r="K444" s="14">
        <v>1710</v>
      </c>
    </row>
    <row r="445" ht="18.75">
      <c r="A445" s="1"/>
    </row>
    <row r="446" spans="1:4" ht="18.75">
      <c r="A446" s="1" t="s">
        <v>0</v>
      </c>
      <c r="B446" s="2" t="s">
        <v>315</v>
      </c>
      <c r="C446" s="1"/>
      <c r="D446" s="3">
        <v>11</v>
      </c>
    </row>
    <row r="447" ht="14.25">
      <c r="A447" s="4" t="s">
        <v>2</v>
      </c>
    </row>
    <row r="448" spans="1:10" ht="15">
      <c r="A448" s="5" t="s">
        <v>3</v>
      </c>
      <c r="B448" s="5" t="s">
        <v>4</v>
      </c>
      <c r="C448" s="5" t="s">
        <v>5</v>
      </c>
      <c r="D448" s="5"/>
      <c r="E448" s="5"/>
      <c r="F448" s="5"/>
      <c r="G448" s="21"/>
      <c r="H448" s="5" t="s">
        <v>10</v>
      </c>
      <c r="I448" s="5" t="s">
        <v>11</v>
      </c>
      <c r="J448" s="5"/>
    </row>
    <row r="449" spans="1:10" ht="12.75">
      <c r="A449" s="6" t="s">
        <v>12</v>
      </c>
      <c r="B449" s="14">
        <v>8</v>
      </c>
      <c r="C449" s="14">
        <v>33</v>
      </c>
      <c r="D449" s="6"/>
      <c r="E449" s="6"/>
      <c r="F449" s="6"/>
      <c r="G449" s="23"/>
      <c r="H449" s="14">
        <v>4395</v>
      </c>
      <c r="I449" s="14">
        <v>1200</v>
      </c>
      <c r="J449" s="14">
        <v>0</v>
      </c>
    </row>
    <row r="450" spans="1:10" ht="12.75">
      <c r="A450" s="6" t="s">
        <v>17</v>
      </c>
      <c r="B450" s="14">
        <v>8</v>
      </c>
      <c r="C450" s="14">
        <v>33</v>
      </c>
      <c r="D450" s="6"/>
      <c r="E450" s="6"/>
      <c r="F450" s="6"/>
      <c r="G450" s="23"/>
      <c r="H450" s="14">
        <v>6820</v>
      </c>
      <c r="I450" s="14">
        <v>0</v>
      </c>
      <c r="J450" s="14">
        <v>2425</v>
      </c>
    </row>
    <row r="451" ht="15.75">
      <c r="A451" s="7" t="s">
        <v>20</v>
      </c>
    </row>
    <row r="452" ht="12.75">
      <c r="A452" s="8" t="s">
        <v>12</v>
      </c>
    </row>
    <row r="453" spans="1:11" ht="13.5">
      <c r="A453" s="9" t="s">
        <v>21</v>
      </c>
      <c r="B453" s="9" t="s">
        <v>4</v>
      </c>
      <c r="C453" s="9" t="s">
        <v>22</v>
      </c>
      <c r="D453" s="9" t="s">
        <v>23</v>
      </c>
      <c r="E453" s="9" t="s">
        <v>24</v>
      </c>
      <c r="F453" s="9" t="s">
        <v>25</v>
      </c>
      <c r="G453" s="22" t="s">
        <v>26</v>
      </c>
      <c r="H453" s="9" t="s">
        <v>27</v>
      </c>
      <c r="K453" s="9" t="s">
        <v>28</v>
      </c>
    </row>
    <row r="454" spans="1:11" ht="12.75">
      <c r="A454" s="6" t="s">
        <v>54</v>
      </c>
      <c r="B454" s="6" t="s">
        <v>55</v>
      </c>
      <c r="C454" s="14">
        <v>3</v>
      </c>
      <c r="D454" s="14">
        <v>0</v>
      </c>
      <c r="E454" s="14">
        <v>0</v>
      </c>
      <c r="F454" s="6" t="s">
        <v>34</v>
      </c>
      <c r="G454" s="14">
        <v>30</v>
      </c>
      <c r="H454" s="6" t="s">
        <v>35</v>
      </c>
      <c r="I454" s="6" t="s">
        <v>35</v>
      </c>
      <c r="J454" s="6" t="s">
        <v>35</v>
      </c>
      <c r="K454" s="14">
        <v>0</v>
      </c>
    </row>
    <row r="455" spans="1:11" ht="12.75">
      <c r="A455" s="6" t="s">
        <v>107</v>
      </c>
      <c r="B455" s="6" t="s">
        <v>108</v>
      </c>
      <c r="C455" s="14">
        <v>16</v>
      </c>
      <c r="D455" s="14">
        <v>4</v>
      </c>
      <c r="E455" s="14">
        <v>7</v>
      </c>
      <c r="F455" s="6" t="s">
        <v>119</v>
      </c>
      <c r="G455" s="14">
        <v>1210</v>
      </c>
      <c r="H455" s="6" t="s">
        <v>35</v>
      </c>
      <c r="I455" s="6" t="s">
        <v>35</v>
      </c>
      <c r="J455" s="6" t="s">
        <v>35</v>
      </c>
      <c r="K455" s="14">
        <v>0</v>
      </c>
    </row>
    <row r="456" spans="1:11" ht="12.75">
      <c r="A456" s="6" t="s">
        <v>36</v>
      </c>
      <c r="B456" s="6" t="s">
        <v>37</v>
      </c>
      <c r="C456" s="14">
        <v>12</v>
      </c>
      <c r="D456" s="14">
        <v>4</v>
      </c>
      <c r="E456" s="14">
        <v>6</v>
      </c>
      <c r="F456" s="6" t="s">
        <v>34</v>
      </c>
      <c r="G456" s="14">
        <v>520</v>
      </c>
      <c r="H456" s="6" t="s">
        <v>35</v>
      </c>
      <c r="I456" s="6" t="s">
        <v>35</v>
      </c>
      <c r="J456" s="6" t="s">
        <v>35</v>
      </c>
      <c r="K456" s="14">
        <v>0</v>
      </c>
    </row>
    <row r="457" spans="1:11" ht="12.75">
      <c r="A457" s="6" t="s">
        <v>60</v>
      </c>
      <c r="B457" s="6" t="s">
        <v>61</v>
      </c>
      <c r="C457" s="14">
        <v>13</v>
      </c>
      <c r="D457" s="14">
        <v>0</v>
      </c>
      <c r="E457" s="14">
        <v>0</v>
      </c>
      <c r="F457" s="6" t="s">
        <v>34</v>
      </c>
      <c r="G457" s="14">
        <v>130</v>
      </c>
      <c r="H457" s="6" t="s">
        <v>35</v>
      </c>
      <c r="I457" s="6" t="s">
        <v>35</v>
      </c>
      <c r="J457" s="6" t="s">
        <v>35</v>
      </c>
      <c r="K457" s="14">
        <v>0</v>
      </c>
    </row>
    <row r="458" spans="1:11" ht="12.75">
      <c r="A458" s="6" t="s">
        <v>100</v>
      </c>
      <c r="B458" s="6" t="s">
        <v>101</v>
      </c>
      <c r="C458" s="14">
        <v>19</v>
      </c>
      <c r="D458" s="14">
        <v>0</v>
      </c>
      <c r="E458" s="14">
        <v>0</v>
      </c>
      <c r="F458" s="6" t="s">
        <v>34</v>
      </c>
      <c r="G458" s="14">
        <v>190</v>
      </c>
      <c r="H458" s="6" t="s">
        <v>35</v>
      </c>
      <c r="I458" s="6" t="s">
        <v>35</v>
      </c>
      <c r="J458" s="6" t="s">
        <v>35</v>
      </c>
      <c r="K458" s="14">
        <v>0</v>
      </c>
    </row>
    <row r="459" spans="1:11" ht="12.75">
      <c r="A459" s="6" t="s">
        <v>29</v>
      </c>
      <c r="B459" s="6" t="s">
        <v>30</v>
      </c>
      <c r="C459" s="14">
        <v>52</v>
      </c>
      <c r="D459" s="14">
        <v>2</v>
      </c>
      <c r="E459" s="14">
        <v>3</v>
      </c>
      <c r="F459" s="6" t="s">
        <v>119</v>
      </c>
      <c r="G459" s="14">
        <v>1720</v>
      </c>
      <c r="H459" s="6" t="s">
        <v>321</v>
      </c>
      <c r="I459" s="6" t="s">
        <v>35</v>
      </c>
      <c r="J459" s="6" t="s">
        <v>35</v>
      </c>
      <c r="K459" s="14">
        <v>0</v>
      </c>
    </row>
    <row r="460" spans="1:11" ht="12.75">
      <c r="A460" s="6" t="s">
        <v>112</v>
      </c>
      <c r="B460" s="6" t="s">
        <v>147</v>
      </c>
      <c r="C460" s="14">
        <v>71</v>
      </c>
      <c r="D460" s="14">
        <v>3</v>
      </c>
      <c r="E460" s="14">
        <v>4</v>
      </c>
      <c r="F460" s="6" t="s">
        <v>119</v>
      </c>
      <c r="G460" s="14">
        <v>1985</v>
      </c>
      <c r="H460" s="6" t="s">
        <v>321</v>
      </c>
      <c r="I460" s="6" t="s">
        <v>35</v>
      </c>
      <c r="J460" s="6" t="s">
        <v>35</v>
      </c>
      <c r="K460" s="14">
        <v>0</v>
      </c>
    </row>
    <row r="461" spans="1:11" ht="12.75">
      <c r="A461" s="6" t="s">
        <v>85</v>
      </c>
      <c r="B461" s="6" t="s">
        <v>180</v>
      </c>
      <c r="C461" s="14">
        <v>41</v>
      </c>
      <c r="D461" s="14">
        <v>3</v>
      </c>
      <c r="E461" s="14">
        <v>11</v>
      </c>
      <c r="F461" s="6" t="s">
        <v>34</v>
      </c>
      <c r="G461" s="14">
        <v>1035</v>
      </c>
      <c r="H461" s="6" t="s">
        <v>35</v>
      </c>
      <c r="I461" s="6" t="s">
        <v>35</v>
      </c>
      <c r="J461" s="6" t="s">
        <v>35</v>
      </c>
      <c r="K461" s="14">
        <v>0</v>
      </c>
    </row>
    <row r="462" ht="12.75">
      <c r="A462" s="8" t="s">
        <v>17</v>
      </c>
    </row>
    <row r="463" spans="1:11" ht="13.5">
      <c r="A463" s="9" t="s">
        <v>21</v>
      </c>
      <c r="B463" s="9" t="s">
        <v>4</v>
      </c>
      <c r="C463" s="9" t="s">
        <v>22</v>
      </c>
      <c r="D463" s="9" t="s">
        <v>23</v>
      </c>
      <c r="E463" s="9" t="s">
        <v>24</v>
      </c>
      <c r="F463" s="9" t="s">
        <v>25</v>
      </c>
      <c r="G463" s="22" t="s">
        <v>26</v>
      </c>
      <c r="H463" s="9" t="s">
        <v>27</v>
      </c>
      <c r="K463" s="9" t="s">
        <v>28</v>
      </c>
    </row>
    <row r="464" spans="1:11" ht="12.75">
      <c r="A464" s="6" t="s">
        <v>64</v>
      </c>
      <c r="B464" s="6" t="s">
        <v>65</v>
      </c>
      <c r="C464" s="14">
        <v>7</v>
      </c>
      <c r="D464" s="14">
        <v>0</v>
      </c>
      <c r="E464" s="14">
        <v>1</v>
      </c>
      <c r="F464" s="6" t="s">
        <v>34</v>
      </c>
      <c r="G464" s="14">
        <v>120</v>
      </c>
      <c r="H464" s="6" t="s">
        <v>35</v>
      </c>
      <c r="I464" s="6" t="s">
        <v>35</v>
      </c>
      <c r="J464" s="6" t="s">
        <v>35</v>
      </c>
      <c r="K464" s="14">
        <v>243</v>
      </c>
    </row>
    <row r="465" spans="1:11" ht="12.75">
      <c r="A465" s="6" t="s">
        <v>78</v>
      </c>
      <c r="B465" s="6" t="s">
        <v>144</v>
      </c>
      <c r="C465" s="14">
        <v>35</v>
      </c>
      <c r="D465" s="14">
        <v>8</v>
      </c>
      <c r="E465" s="14">
        <v>18</v>
      </c>
      <c r="F465" s="6" t="s">
        <v>34</v>
      </c>
      <c r="G465" s="14">
        <v>1450</v>
      </c>
      <c r="H465" s="6" t="s">
        <v>35</v>
      </c>
      <c r="I465" s="6" t="s">
        <v>35</v>
      </c>
      <c r="J465" s="6" t="s">
        <v>35</v>
      </c>
      <c r="K465" s="14">
        <v>404</v>
      </c>
    </row>
    <row r="466" spans="1:11" ht="12.75">
      <c r="A466" s="6" t="s">
        <v>109</v>
      </c>
      <c r="B466" s="6" t="s">
        <v>110</v>
      </c>
      <c r="C466" s="14">
        <v>13</v>
      </c>
      <c r="D466" s="14">
        <v>1</v>
      </c>
      <c r="E466" s="14">
        <v>5</v>
      </c>
      <c r="F466" s="6" t="s">
        <v>34</v>
      </c>
      <c r="G466" s="14">
        <v>405</v>
      </c>
      <c r="H466" s="6" t="s">
        <v>35</v>
      </c>
      <c r="I466" s="6" t="s">
        <v>35</v>
      </c>
      <c r="J466" s="6" t="s">
        <v>35</v>
      </c>
      <c r="K466" s="14">
        <v>243</v>
      </c>
    </row>
    <row r="467" spans="1:11" ht="12.75">
      <c r="A467" s="6" t="s">
        <v>326</v>
      </c>
      <c r="B467" s="6" t="s">
        <v>327</v>
      </c>
      <c r="C467" s="14">
        <v>16</v>
      </c>
      <c r="D467" s="14">
        <v>0</v>
      </c>
      <c r="E467" s="14">
        <v>4</v>
      </c>
      <c r="F467" s="6" t="s">
        <v>119</v>
      </c>
      <c r="G467" s="14">
        <v>1160</v>
      </c>
      <c r="H467" s="6" t="s">
        <v>35</v>
      </c>
      <c r="I467" s="6" t="s">
        <v>35</v>
      </c>
      <c r="J467" s="6" t="s">
        <v>35</v>
      </c>
      <c r="K467" s="14">
        <v>0</v>
      </c>
    </row>
    <row r="468" spans="1:11" ht="12.75">
      <c r="A468" s="6" t="s">
        <v>140</v>
      </c>
      <c r="B468" s="6" t="s">
        <v>141</v>
      </c>
      <c r="C468" s="14">
        <v>23</v>
      </c>
      <c r="D468" s="14">
        <v>3</v>
      </c>
      <c r="E468" s="14">
        <v>8</v>
      </c>
      <c r="F468" s="6" t="s">
        <v>34</v>
      </c>
      <c r="G468" s="14">
        <v>705</v>
      </c>
      <c r="H468" s="6" t="s">
        <v>35</v>
      </c>
      <c r="I468" s="6" t="s">
        <v>35</v>
      </c>
      <c r="J468" s="6" t="s">
        <v>35</v>
      </c>
      <c r="K468" s="14">
        <v>323</v>
      </c>
    </row>
    <row r="469" spans="1:11" ht="12.75">
      <c r="A469" s="6" t="s">
        <v>50</v>
      </c>
      <c r="B469" s="6" t="s">
        <v>51</v>
      </c>
      <c r="C469" s="14">
        <v>2</v>
      </c>
      <c r="D469" s="14">
        <v>0</v>
      </c>
      <c r="E469" s="14">
        <v>0</v>
      </c>
      <c r="F469" s="6" t="s">
        <v>34</v>
      </c>
      <c r="G469" s="14">
        <v>20</v>
      </c>
      <c r="H469" s="6" t="s">
        <v>35</v>
      </c>
      <c r="I469" s="6" t="s">
        <v>35</v>
      </c>
      <c r="J469" s="6" t="s">
        <v>35</v>
      </c>
      <c r="K469" s="14">
        <v>243</v>
      </c>
    </row>
    <row r="470" spans="1:11" ht="12.75">
      <c r="A470" s="6" t="s">
        <v>121</v>
      </c>
      <c r="B470" s="6" t="s">
        <v>122</v>
      </c>
      <c r="C470" s="14">
        <v>14</v>
      </c>
      <c r="D470" s="14">
        <v>1</v>
      </c>
      <c r="E470" s="14">
        <v>2</v>
      </c>
      <c r="F470" s="6" t="s">
        <v>34</v>
      </c>
      <c r="G470" s="14">
        <v>265</v>
      </c>
      <c r="H470" s="6" t="s">
        <v>35</v>
      </c>
      <c r="I470" s="6" t="s">
        <v>35</v>
      </c>
      <c r="J470" s="6" t="s">
        <v>35</v>
      </c>
      <c r="K470" s="14">
        <v>243</v>
      </c>
    </row>
    <row r="471" spans="1:11" ht="12.75">
      <c r="A471" s="6" t="s">
        <v>114</v>
      </c>
      <c r="B471" s="6" t="s">
        <v>304</v>
      </c>
      <c r="C471" s="14">
        <v>17</v>
      </c>
      <c r="D471" s="14">
        <v>2</v>
      </c>
      <c r="E471" s="14">
        <v>1</v>
      </c>
      <c r="F471" s="6" t="s">
        <v>34</v>
      </c>
      <c r="G471" s="14">
        <v>270</v>
      </c>
      <c r="H471" s="6" t="s">
        <v>35</v>
      </c>
      <c r="I471" s="6" t="s">
        <v>35</v>
      </c>
      <c r="J471" s="6" t="s">
        <v>35</v>
      </c>
      <c r="K471" s="14">
        <v>404</v>
      </c>
    </row>
    <row r="472" ht="18.75">
      <c r="A472" s="1"/>
    </row>
    <row r="473" spans="1:3" ht="18.75">
      <c r="A473" s="2" t="s">
        <v>1</v>
      </c>
      <c r="B473" s="1"/>
      <c r="C473" s="3">
        <v>12</v>
      </c>
    </row>
    <row r="474" ht="14.25">
      <c r="A474" s="4" t="s">
        <v>2</v>
      </c>
    </row>
    <row r="475" spans="1:6" ht="15">
      <c r="A475" s="5" t="s">
        <v>3</v>
      </c>
      <c r="B475" s="5" t="s">
        <v>4</v>
      </c>
      <c r="C475" s="5" t="s">
        <v>5</v>
      </c>
      <c r="D475" s="5" t="s">
        <v>10</v>
      </c>
      <c r="E475" s="5" t="s">
        <v>11</v>
      </c>
      <c r="F475" s="5"/>
    </row>
    <row r="476" spans="1:6" ht="12.75">
      <c r="A476" s="6" t="s">
        <v>12</v>
      </c>
      <c r="B476" s="14">
        <v>1</v>
      </c>
      <c r="C476" s="14">
        <v>5.5</v>
      </c>
      <c r="D476" s="14">
        <v>975</v>
      </c>
      <c r="E476" s="14">
        <v>0</v>
      </c>
      <c r="F476" s="14">
        <v>0</v>
      </c>
    </row>
    <row r="477" spans="1:6" ht="12.75">
      <c r="A477" s="6" t="s">
        <v>17</v>
      </c>
      <c r="B477" s="14">
        <v>1</v>
      </c>
      <c r="C477" s="14">
        <v>4</v>
      </c>
      <c r="D477" s="14">
        <v>1410</v>
      </c>
      <c r="E477" s="14">
        <v>0</v>
      </c>
      <c r="F477" s="14">
        <v>435</v>
      </c>
    </row>
    <row r="478" ht="15.75">
      <c r="A478" s="7" t="s">
        <v>20</v>
      </c>
    </row>
    <row r="479" ht="12.75">
      <c r="A479" s="8" t="s">
        <v>12</v>
      </c>
    </row>
    <row r="480" spans="1:11" ht="13.5">
      <c r="A480" s="9" t="s">
        <v>21</v>
      </c>
      <c r="B480" s="9" t="s">
        <v>4</v>
      </c>
      <c r="C480" s="9" t="s">
        <v>22</v>
      </c>
      <c r="D480" s="9" t="s">
        <v>23</v>
      </c>
      <c r="E480" s="9" t="s">
        <v>24</v>
      </c>
      <c r="F480" s="9" t="s">
        <v>25</v>
      </c>
      <c r="G480" s="22" t="s">
        <v>26</v>
      </c>
      <c r="H480" s="9" t="s">
        <v>27</v>
      </c>
      <c r="K480" s="9" t="s">
        <v>28</v>
      </c>
    </row>
    <row r="481" spans="1:11" ht="12.75">
      <c r="A481" s="6" t="s">
        <v>29</v>
      </c>
      <c r="B481" s="6" t="s">
        <v>30</v>
      </c>
      <c r="C481" s="14">
        <v>46</v>
      </c>
      <c r="D481" s="14">
        <v>8</v>
      </c>
      <c r="E481" s="14">
        <v>15</v>
      </c>
      <c r="F481" s="6" t="s">
        <v>34</v>
      </c>
      <c r="G481" s="14">
        <v>1410</v>
      </c>
      <c r="H481" s="6" t="s">
        <v>35</v>
      </c>
      <c r="I481" s="6" t="s">
        <v>35</v>
      </c>
      <c r="J481" s="6" t="s">
        <v>35</v>
      </c>
      <c r="K481" s="14">
        <v>0</v>
      </c>
    </row>
    <row r="482" ht="12.75">
      <c r="A482" s="8" t="s">
        <v>17</v>
      </c>
    </row>
    <row r="483" spans="1:11" ht="13.5">
      <c r="A483" s="9" t="s">
        <v>21</v>
      </c>
      <c r="B483" s="9" t="s">
        <v>4</v>
      </c>
      <c r="C483" s="9" t="s">
        <v>22</v>
      </c>
      <c r="D483" s="9" t="s">
        <v>23</v>
      </c>
      <c r="E483" s="9" t="s">
        <v>24</v>
      </c>
      <c r="F483" s="9" t="s">
        <v>25</v>
      </c>
      <c r="G483" s="22" t="s">
        <v>26</v>
      </c>
      <c r="H483" s="9" t="s">
        <v>27</v>
      </c>
      <c r="K483" s="9" t="s">
        <v>28</v>
      </c>
    </row>
    <row r="484" spans="1:11" ht="12.75">
      <c r="A484" s="6" t="s">
        <v>36</v>
      </c>
      <c r="B484" s="6" t="s">
        <v>37</v>
      </c>
      <c r="C484" s="14">
        <v>20</v>
      </c>
      <c r="D484" s="14">
        <v>5</v>
      </c>
      <c r="E484" s="14">
        <v>13</v>
      </c>
      <c r="F484" s="6" t="s">
        <v>34</v>
      </c>
      <c r="G484" s="14">
        <v>975</v>
      </c>
      <c r="H484" s="6" t="s">
        <v>35</v>
      </c>
      <c r="I484" s="6" t="s">
        <v>35</v>
      </c>
      <c r="J484" s="6" t="s">
        <v>35</v>
      </c>
      <c r="K484" s="14">
        <v>435</v>
      </c>
    </row>
    <row r="485" ht="18.75">
      <c r="A485" s="1"/>
    </row>
    <row r="486" spans="1:4" ht="18.75">
      <c r="A486" s="1" t="s">
        <v>0</v>
      </c>
      <c r="B486" s="2" t="s">
        <v>41</v>
      </c>
      <c r="C486" s="1">
        <v>13</v>
      </c>
      <c r="D486" s="3"/>
    </row>
    <row r="487" ht="14.25">
      <c r="A487" s="4" t="s">
        <v>2</v>
      </c>
    </row>
    <row r="488" spans="1:6" ht="15">
      <c r="A488" s="5" t="s">
        <v>3</v>
      </c>
      <c r="B488" s="5" t="s">
        <v>4</v>
      </c>
      <c r="C488" s="5" t="s">
        <v>5</v>
      </c>
      <c r="D488" s="5" t="s">
        <v>10</v>
      </c>
      <c r="E488" s="5" t="s">
        <v>11</v>
      </c>
      <c r="F488" s="5"/>
    </row>
    <row r="489" spans="1:6" ht="12.75">
      <c r="A489" s="6" t="s">
        <v>12</v>
      </c>
      <c r="B489" s="14">
        <v>7</v>
      </c>
      <c r="C489" s="14">
        <v>22</v>
      </c>
      <c r="D489" s="14">
        <v>4420</v>
      </c>
      <c r="E489" s="14">
        <v>0</v>
      </c>
      <c r="F489" s="14">
        <v>1330</v>
      </c>
    </row>
    <row r="490" spans="1:6" ht="12.75">
      <c r="A490" s="6" t="s">
        <v>17</v>
      </c>
      <c r="B490" s="14">
        <v>14</v>
      </c>
      <c r="C490" s="14">
        <v>39.5</v>
      </c>
      <c r="D490" s="14">
        <v>3090</v>
      </c>
      <c r="E490" s="14">
        <v>0</v>
      </c>
      <c r="F490" s="14">
        <v>0</v>
      </c>
    </row>
    <row r="491" ht="12.75">
      <c r="A491" s="8" t="s">
        <v>12</v>
      </c>
    </row>
    <row r="492" spans="1:11" ht="13.5">
      <c r="A492" s="9" t="s">
        <v>21</v>
      </c>
      <c r="B492" s="9" t="s">
        <v>4</v>
      </c>
      <c r="C492" s="9" t="s">
        <v>22</v>
      </c>
      <c r="D492" s="9" t="s">
        <v>23</v>
      </c>
      <c r="E492" s="9" t="s">
        <v>24</v>
      </c>
      <c r="F492" s="9" t="s">
        <v>25</v>
      </c>
      <c r="G492" s="22" t="s">
        <v>26</v>
      </c>
      <c r="H492" s="9" t="s">
        <v>27</v>
      </c>
      <c r="K492" s="9" t="s">
        <v>28</v>
      </c>
    </row>
    <row r="493" spans="1:11" ht="12.75">
      <c r="A493" s="6" t="s">
        <v>45</v>
      </c>
      <c r="B493" s="6" t="s">
        <v>46</v>
      </c>
      <c r="C493" s="14">
        <v>39</v>
      </c>
      <c r="D493" s="14">
        <v>0</v>
      </c>
      <c r="E493" s="14">
        <v>0</v>
      </c>
      <c r="F493" s="6" t="s">
        <v>34</v>
      </c>
      <c r="G493" s="14">
        <v>390</v>
      </c>
      <c r="H493" s="6" t="s">
        <v>35</v>
      </c>
      <c r="I493" s="6" t="s">
        <v>35</v>
      </c>
      <c r="J493" s="6" t="s">
        <v>35</v>
      </c>
      <c r="K493" s="14">
        <v>200</v>
      </c>
    </row>
    <row r="494" spans="1:11" ht="12.75">
      <c r="A494" s="6" t="s">
        <v>50</v>
      </c>
      <c r="B494" s="6" t="s">
        <v>51</v>
      </c>
      <c r="C494" s="14">
        <v>17</v>
      </c>
      <c r="D494" s="14">
        <v>0</v>
      </c>
      <c r="E494" s="14">
        <v>0</v>
      </c>
      <c r="F494" s="6" t="s">
        <v>34</v>
      </c>
      <c r="G494" s="14">
        <v>170</v>
      </c>
      <c r="H494" s="6" t="s">
        <v>35</v>
      </c>
      <c r="I494" s="6" t="s">
        <v>35</v>
      </c>
      <c r="J494" s="6" t="s">
        <v>35</v>
      </c>
      <c r="K494" s="14">
        <v>200</v>
      </c>
    </row>
    <row r="495" spans="1:11" ht="12.75">
      <c r="A495" s="6" t="s">
        <v>54</v>
      </c>
      <c r="B495" s="6" t="s">
        <v>55</v>
      </c>
      <c r="C495" s="14">
        <v>50</v>
      </c>
      <c r="D495" s="14">
        <v>3</v>
      </c>
      <c r="E495" s="14">
        <v>4</v>
      </c>
      <c r="F495" s="6" t="s">
        <v>34</v>
      </c>
      <c r="G495" s="14">
        <v>775</v>
      </c>
      <c r="H495" s="6" t="s">
        <v>35</v>
      </c>
      <c r="I495" s="6" t="s">
        <v>35</v>
      </c>
      <c r="J495" s="6" t="s">
        <v>35</v>
      </c>
      <c r="K495" s="14">
        <v>200</v>
      </c>
    </row>
    <row r="496" spans="1:11" ht="12.75">
      <c r="A496" s="6" t="s">
        <v>60</v>
      </c>
      <c r="B496" s="6" t="s">
        <v>61</v>
      </c>
      <c r="C496" s="14">
        <v>36</v>
      </c>
      <c r="D496" s="14">
        <v>0</v>
      </c>
      <c r="E496" s="14">
        <v>0</v>
      </c>
      <c r="F496" s="6" t="s">
        <v>34</v>
      </c>
      <c r="G496" s="14">
        <v>360</v>
      </c>
      <c r="H496" s="6" t="s">
        <v>35</v>
      </c>
      <c r="I496" s="6" t="s">
        <v>35</v>
      </c>
      <c r="J496" s="6" t="s">
        <v>35</v>
      </c>
      <c r="K496" s="14">
        <v>200</v>
      </c>
    </row>
    <row r="497" spans="1:11" ht="12.75">
      <c r="A497" s="6" t="s">
        <v>64</v>
      </c>
      <c r="B497" s="6" t="s">
        <v>65</v>
      </c>
      <c r="C497" s="14">
        <v>40</v>
      </c>
      <c r="D497" s="14">
        <v>3</v>
      </c>
      <c r="E497" s="14">
        <v>0</v>
      </c>
      <c r="F497" s="6" t="s">
        <v>34</v>
      </c>
      <c r="G497" s="14">
        <v>475</v>
      </c>
      <c r="H497" s="6" t="s">
        <v>35</v>
      </c>
      <c r="I497" s="6" t="s">
        <v>35</v>
      </c>
      <c r="J497" s="6" t="s">
        <v>35</v>
      </c>
      <c r="K497" s="14">
        <v>200</v>
      </c>
    </row>
    <row r="498" spans="1:11" ht="12.75">
      <c r="A498" s="6" t="s">
        <v>68</v>
      </c>
      <c r="B498" s="6" t="s">
        <v>69</v>
      </c>
      <c r="C498" s="14">
        <v>26</v>
      </c>
      <c r="D498" s="14">
        <v>2</v>
      </c>
      <c r="E498" s="14">
        <v>6</v>
      </c>
      <c r="F498" s="6" t="s">
        <v>34</v>
      </c>
      <c r="G498" s="14">
        <v>610</v>
      </c>
      <c r="H498" s="6" t="s">
        <v>35</v>
      </c>
      <c r="I498" s="6" t="s">
        <v>35</v>
      </c>
      <c r="J498" s="6" t="s">
        <v>35</v>
      </c>
      <c r="K498" s="14">
        <v>200</v>
      </c>
    </row>
    <row r="499" spans="1:11" ht="12.75">
      <c r="A499" s="6" t="s">
        <v>74</v>
      </c>
      <c r="B499" s="6" t="s">
        <v>75</v>
      </c>
      <c r="C499" s="14">
        <v>11</v>
      </c>
      <c r="D499" s="14">
        <v>4</v>
      </c>
      <c r="E499" s="14">
        <v>2</v>
      </c>
      <c r="F499" s="6" t="s">
        <v>34</v>
      </c>
      <c r="G499" s="14">
        <v>310</v>
      </c>
      <c r="H499" s="6" t="s">
        <v>35</v>
      </c>
      <c r="I499" s="6" t="s">
        <v>35</v>
      </c>
      <c r="J499" s="6" t="s">
        <v>35</v>
      </c>
      <c r="K499" s="14">
        <v>133</v>
      </c>
    </row>
    <row r="500" ht="12.75">
      <c r="A500" s="8" t="s">
        <v>17</v>
      </c>
    </row>
    <row r="501" spans="1:11" ht="13.5">
      <c r="A501" s="9" t="s">
        <v>21</v>
      </c>
      <c r="B501" s="9" t="s">
        <v>4</v>
      </c>
      <c r="C501" s="9" t="s">
        <v>22</v>
      </c>
      <c r="D501" s="9" t="s">
        <v>23</v>
      </c>
      <c r="E501" s="9" t="s">
        <v>24</v>
      </c>
      <c r="F501" s="9" t="s">
        <v>25</v>
      </c>
      <c r="G501" s="22" t="s">
        <v>26</v>
      </c>
      <c r="H501" s="9" t="s">
        <v>27</v>
      </c>
      <c r="K501" s="9" t="s">
        <v>28</v>
      </c>
    </row>
    <row r="502" spans="1:11" ht="12.75">
      <c r="A502" s="6" t="s">
        <v>78</v>
      </c>
      <c r="B502" s="6" t="s">
        <v>79</v>
      </c>
      <c r="C502" s="14">
        <v>2</v>
      </c>
      <c r="D502" s="14">
        <v>0</v>
      </c>
      <c r="E502" s="14">
        <v>1</v>
      </c>
      <c r="F502" s="6" t="s">
        <v>34</v>
      </c>
      <c r="G502" s="14">
        <v>70</v>
      </c>
      <c r="H502" s="6" t="s">
        <v>35</v>
      </c>
      <c r="I502" s="6" t="s">
        <v>35</v>
      </c>
      <c r="J502" s="6" t="s">
        <v>35</v>
      </c>
      <c r="K502" s="14">
        <v>0</v>
      </c>
    </row>
    <row r="503" spans="1:11" ht="12.75">
      <c r="A503" s="6" t="s">
        <v>81</v>
      </c>
      <c r="B503" s="6" t="s">
        <v>82</v>
      </c>
      <c r="C503" s="14">
        <v>27</v>
      </c>
      <c r="D503" s="14">
        <v>2</v>
      </c>
      <c r="E503" s="14">
        <v>0</v>
      </c>
      <c r="F503" s="6" t="s">
        <v>34</v>
      </c>
      <c r="G503" s="14">
        <v>320</v>
      </c>
      <c r="H503" s="6" t="s">
        <v>35</v>
      </c>
      <c r="I503" s="6" t="s">
        <v>35</v>
      </c>
      <c r="J503" s="6" t="s">
        <v>35</v>
      </c>
      <c r="K503" s="14">
        <v>0</v>
      </c>
    </row>
    <row r="504" spans="1:11" ht="12.75">
      <c r="A504" s="6" t="s">
        <v>85</v>
      </c>
      <c r="B504" s="6" t="s">
        <v>86</v>
      </c>
      <c r="C504" s="14">
        <v>17</v>
      </c>
      <c r="D504" s="14">
        <v>2</v>
      </c>
      <c r="E504" s="14">
        <v>0</v>
      </c>
      <c r="F504" s="6" t="s">
        <v>34</v>
      </c>
      <c r="G504" s="14">
        <v>220</v>
      </c>
      <c r="H504" s="6" t="s">
        <v>35</v>
      </c>
      <c r="I504" s="6" t="s">
        <v>35</v>
      </c>
      <c r="J504" s="6" t="s">
        <v>35</v>
      </c>
      <c r="K504" s="14">
        <v>0</v>
      </c>
    </row>
    <row r="505" spans="1:11" ht="12.75">
      <c r="A505" s="6" t="s">
        <v>88</v>
      </c>
      <c r="B505" s="6" t="s">
        <v>89</v>
      </c>
      <c r="C505" s="14">
        <v>49</v>
      </c>
      <c r="D505" s="14">
        <v>2</v>
      </c>
      <c r="E505" s="14">
        <v>0</v>
      </c>
      <c r="F505" s="6" t="s">
        <v>34</v>
      </c>
      <c r="G505" s="14">
        <v>540</v>
      </c>
      <c r="H505" s="6" t="s">
        <v>35</v>
      </c>
      <c r="I505" s="6" t="s">
        <v>35</v>
      </c>
      <c r="J505" s="6" t="s">
        <v>35</v>
      </c>
      <c r="K505" s="14">
        <v>0</v>
      </c>
    </row>
    <row r="506" spans="1:11" ht="12.75">
      <c r="A506" s="6" t="s">
        <v>92</v>
      </c>
      <c r="B506" s="6" t="s">
        <v>92</v>
      </c>
      <c r="C506" s="14">
        <v>10</v>
      </c>
      <c r="D506" s="14">
        <v>1</v>
      </c>
      <c r="E506" s="14">
        <v>9</v>
      </c>
      <c r="F506" s="6" t="s">
        <v>34</v>
      </c>
      <c r="G506" s="14">
        <v>575</v>
      </c>
      <c r="H506" s="6" t="s">
        <v>35</v>
      </c>
      <c r="I506" s="6" t="s">
        <v>35</v>
      </c>
      <c r="J506" s="6" t="s">
        <v>35</v>
      </c>
      <c r="K506" s="14">
        <v>0</v>
      </c>
    </row>
    <row r="507" spans="1:11" ht="12.75">
      <c r="A507" s="6" t="s">
        <v>96</v>
      </c>
      <c r="B507" s="6" t="s">
        <v>97</v>
      </c>
      <c r="C507" s="14">
        <v>12</v>
      </c>
      <c r="D507" s="14">
        <v>1</v>
      </c>
      <c r="E507" s="14">
        <v>0</v>
      </c>
      <c r="F507" s="6" t="s">
        <v>34</v>
      </c>
      <c r="G507" s="14">
        <v>145</v>
      </c>
      <c r="H507" s="6" t="s">
        <v>35</v>
      </c>
      <c r="I507" s="6" t="s">
        <v>35</v>
      </c>
      <c r="J507" s="6" t="s">
        <v>35</v>
      </c>
      <c r="K507" s="14">
        <v>0</v>
      </c>
    </row>
    <row r="508" spans="1:11" ht="12.75">
      <c r="A508" s="6" t="s">
        <v>100</v>
      </c>
      <c r="B508" s="6" t="s">
        <v>101</v>
      </c>
      <c r="C508" s="14">
        <v>33</v>
      </c>
      <c r="D508" s="14">
        <v>2</v>
      </c>
      <c r="E508" s="14">
        <v>4</v>
      </c>
      <c r="F508" s="6" t="s">
        <v>103</v>
      </c>
      <c r="G508" s="14">
        <v>1180</v>
      </c>
      <c r="H508" s="6" t="s">
        <v>35</v>
      </c>
      <c r="I508" s="6" t="s">
        <v>35</v>
      </c>
      <c r="J508" s="6" t="s">
        <v>35</v>
      </c>
      <c r="K508" s="14">
        <v>0</v>
      </c>
    </row>
    <row r="509" spans="1:11" ht="12.75">
      <c r="A509" s="6" t="s">
        <v>105</v>
      </c>
      <c r="B509" s="6" t="s">
        <v>106</v>
      </c>
      <c r="C509" s="14">
        <v>12</v>
      </c>
      <c r="D509" s="14">
        <v>1</v>
      </c>
      <c r="E509" s="14">
        <v>0</v>
      </c>
      <c r="F509" s="6" t="s">
        <v>34</v>
      </c>
      <c r="G509" s="14">
        <v>145</v>
      </c>
      <c r="H509" s="6" t="s">
        <v>35</v>
      </c>
      <c r="I509" s="6" t="s">
        <v>35</v>
      </c>
      <c r="J509" s="6" t="s">
        <v>35</v>
      </c>
      <c r="K509" s="14">
        <v>0</v>
      </c>
    </row>
    <row r="510" spans="1:11" ht="12.75">
      <c r="A510" s="6" t="s">
        <v>107</v>
      </c>
      <c r="B510" s="6" t="s">
        <v>108</v>
      </c>
      <c r="C510" s="14">
        <v>7</v>
      </c>
      <c r="D510" s="14">
        <v>0</v>
      </c>
      <c r="E510" s="14">
        <v>0</v>
      </c>
      <c r="F510" s="6" t="s">
        <v>34</v>
      </c>
      <c r="G510" s="14">
        <v>70</v>
      </c>
      <c r="H510" s="6" t="s">
        <v>35</v>
      </c>
      <c r="I510" s="6" t="s">
        <v>35</v>
      </c>
      <c r="J510" s="6" t="s">
        <v>35</v>
      </c>
      <c r="K510" s="14">
        <v>0</v>
      </c>
    </row>
    <row r="511" spans="1:11" ht="12.75">
      <c r="A511" s="6" t="s">
        <v>109</v>
      </c>
      <c r="B511" s="6" t="s">
        <v>110</v>
      </c>
      <c r="C511" s="14">
        <v>4</v>
      </c>
      <c r="D511" s="14">
        <v>5</v>
      </c>
      <c r="E511" s="14">
        <v>1</v>
      </c>
      <c r="F511" s="6" t="s">
        <v>34</v>
      </c>
      <c r="G511" s="14">
        <v>215</v>
      </c>
      <c r="H511" s="6" t="s">
        <v>35</v>
      </c>
      <c r="I511" s="6" t="s">
        <v>35</v>
      </c>
      <c r="J511" s="6" t="s">
        <v>35</v>
      </c>
      <c r="K511" s="14">
        <v>0</v>
      </c>
    </row>
    <row r="512" spans="1:11" ht="12.75">
      <c r="A512" s="6" t="s">
        <v>112</v>
      </c>
      <c r="B512" s="6" t="s">
        <v>113</v>
      </c>
      <c r="C512" s="14">
        <v>26</v>
      </c>
      <c r="D512" s="14">
        <v>2</v>
      </c>
      <c r="E512" s="14">
        <v>0</v>
      </c>
      <c r="F512" s="6" t="s">
        <v>34</v>
      </c>
      <c r="G512" s="14">
        <v>310</v>
      </c>
      <c r="H512" s="6" t="s">
        <v>35</v>
      </c>
      <c r="I512" s="6" t="s">
        <v>35</v>
      </c>
      <c r="J512" s="6" t="s">
        <v>35</v>
      </c>
      <c r="K512" s="14">
        <v>0</v>
      </c>
    </row>
    <row r="513" spans="1:11" ht="12.75">
      <c r="A513" s="6" t="s">
        <v>114</v>
      </c>
      <c r="B513" s="6" t="s">
        <v>115</v>
      </c>
      <c r="C513" s="14">
        <v>6</v>
      </c>
      <c r="D513" s="14">
        <v>1</v>
      </c>
      <c r="E513" s="14">
        <v>0</v>
      </c>
      <c r="F513" s="6" t="s">
        <v>34</v>
      </c>
      <c r="G513" s="14">
        <v>85</v>
      </c>
      <c r="H513" s="6" t="s">
        <v>35</v>
      </c>
      <c r="I513" s="6" t="s">
        <v>35</v>
      </c>
      <c r="J513" s="6" t="s">
        <v>35</v>
      </c>
      <c r="K513" s="14">
        <v>0</v>
      </c>
    </row>
    <row r="514" spans="1:11" ht="12.75">
      <c r="A514" s="6" t="s">
        <v>117</v>
      </c>
      <c r="B514" s="6" t="s">
        <v>118</v>
      </c>
      <c r="C514" s="14">
        <v>0</v>
      </c>
      <c r="D514" s="14">
        <v>1</v>
      </c>
      <c r="E514" s="14">
        <v>0</v>
      </c>
      <c r="F514" s="6" t="s">
        <v>119</v>
      </c>
      <c r="G514" s="14">
        <v>425</v>
      </c>
      <c r="H514" s="6" t="s">
        <v>35</v>
      </c>
      <c r="I514" s="6" t="s">
        <v>35</v>
      </c>
      <c r="J514" s="6" t="s">
        <v>35</v>
      </c>
      <c r="K514" s="14">
        <v>0</v>
      </c>
    </row>
    <row r="515" spans="1:11" ht="12.75">
      <c r="A515" s="6" t="s">
        <v>121</v>
      </c>
      <c r="B515" s="6" t="s">
        <v>122</v>
      </c>
      <c r="C515" s="14">
        <v>12</v>
      </c>
      <c r="D515" s="14">
        <v>0</v>
      </c>
      <c r="E515" s="14">
        <v>0</v>
      </c>
      <c r="F515" s="6" t="s">
        <v>34</v>
      </c>
      <c r="G515" s="14">
        <v>120</v>
      </c>
      <c r="H515" s="6" t="s">
        <v>35</v>
      </c>
      <c r="I515" s="6" t="s">
        <v>35</v>
      </c>
      <c r="J515" s="6" t="s">
        <v>35</v>
      </c>
      <c r="K515" s="14">
        <v>0</v>
      </c>
    </row>
    <row r="516" ht="18.75">
      <c r="A516" s="1"/>
    </row>
    <row r="517" spans="1:4" ht="18.75">
      <c r="A517" s="1" t="s">
        <v>0</v>
      </c>
      <c r="B517" s="2" t="s">
        <v>124</v>
      </c>
      <c r="C517" s="1">
        <v>14</v>
      </c>
      <c r="D517" s="3"/>
    </row>
    <row r="518" ht="14.25">
      <c r="A518" s="4" t="s">
        <v>2</v>
      </c>
    </row>
    <row r="519" spans="1:6" ht="15">
      <c r="A519" s="5" t="s">
        <v>3</v>
      </c>
      <c r="B519" s="5" t="s">
        <v>4</v>
      </c>
      <c r="C519" s="5" t="s">
        <v>5</v>
      </c>
      <c r="D519" s="5" t="s">
        <v>10</v>
      </c>
      <c r="E519" s="5" t="s">
        <v>11</v>
      </c>
      <c r="F519" s="5"/>
    </row>
    <row r="520" spans="1:6" ht="12.75">
      <c r="A520" s="6" t="s">
        <v>12</v>
      </c>
      <c r="B520" s="14">
        <v>1</v>
      </c>
      <c r="C520" s="14">
        <v>1.5</v>
      </c>
      <c r="D520" s="14">
        <v>0</v>
      </c>
      <c r="E520" s="14">
        <v>0</v>
      </c>
      <c r="F520" s="14">
        <v>0</v>
      </c>
    </row>
    <row r="521" spans="1:6" ht="12.75">
      <c r="A521" s="6" t="s">
        <v>17</v>
      </c>
      <c r="B521" s="14">
        <v>1</v>
      </c>
      <c r="C521" s="14">
        <v>1.5</v>
      </c>
      <c r="D521" s="14">
        <v>880</v>
      </c>
      <c r="E521" s="14">
        <v>0</v>
      </c>
      <c r="F521" s="14">
        <v>880</v>
      </c>
    </row>
    <row r="522" ht="15.75">
      <c r="A522" s="7" t="s">
        <v>20</v>
      </c>
    </row>
    <row r="523" ht="12.75">
      <c r="A523" s="8" t="s">
        <v>12</v>
      </c>
    </row>
    <row r="524" spans="1:11" ht="13.5">
      <c r="A524" s="9" t="s">
        <v>21</v>
      </c>
      <c r="B524" s="9" t="s">
        <v>4</v>
      </c>
      <c r="C524" s="9" t="s">
        <v>22</v>
      </c>
      <c r="D524" s="9" t="s">
        <v>23</v>
      </c>
      <c r="E524" s="9" t="s">
        <v>24</v>
      </c>
      <c r="F524" s="9" t="s">
        <v>25</v>
      </c>
      <c r="G524" s="22" t="s">
        <v>26</v>
      </c>
      <c r="H524" s="9" t="s">
        <v>27</v>
      </c>
      <c r="K524" s="9" t="s">
        <v>28</v>
      </c>
    </row>
    <row r="525" spans="1:11" ht="12.75">
      <c r="A525" s="6" t="s">
        <v>92</v>
      </c>
      <c r="B525" s="6" t="s">
        <v>92</v>
      </c>
      <c r="C525" s="14">
        <v>13</v>
      </c>
      <c r="D525" s="14">
        <v>4</v>
      </c>
      <c r="E525" s="14">
        <v>13</v>
      </c>
      <c r="F525" s="6" t="s">
        <v>34</v>
      </c>
      <c r="G525" s="14">
        <v>880</v>
      </c>
      <c r="H525" s="6" t="s">
        <v>35</v>
      </c>
      <c r="I525" s="6" t="s">
        <v>35</v>
      </c>
      <c r="J525" s="6" t="s">
        <v>35</v>
      </c>
      <c r="K525" s="14">
        <v>0</v>
      </c>
    </row>
    <row r="526" ht="12.75">
      <c r="A526" s="8" t="s">
        <v>17</v>
      </c>
    </row>
    <row r="527" spans="1:11" ht="13.5">
      <c r="A527" s="9" t="s">
        <v>21</v>
      </c>
      <c r="B527" s="9" t="s">
        <v>4</v>
      </c>
      <c r="C527" s="9" t="s">
        <v>22</v>
      </c>
      <c r="D527" s="9" t="s">
        <v>23</v>
      </c>
      <c r="E527" s="9" t="s">
        <v>24</v>
      </c>
      <c r="F527" s="9" t="s">
        <v>25</v>
      </c>
      <c r="G527" s="22" t="s">
        <v>26</v>
      </c>
      <c r="H527" s="9" t="s">
        <v>27</v>
      </c>
      <c r="K527" s="9" t="s">
        <v>28</v>
      </c>
    </row>
    <row r="528" spans="1:11" ht="12.75">
      <c r="A528" s="6" t="s">
        <v>109</v>
      </c>
      <c r="B528" s="6" t="s">
        <v>126</v>
      </c>
      <c r="C528" s="14">
        <v>0</v>
      </c>
      <c r="D528" s="14">
        <v>0</v>
      </c>
      <c r="E528" s="14">
        <v>0</v>
      </c>
      <c r="F528" s="6" t="s">
        <v>34</v>
      </c>
      <c r="G528" s="14">
        <v>0</v>
      </c>
      <c r="H528" s="6" t="s">
        <v>35</v>
      </c>
      <c r="I528" s="6" t="s">
        <v>35</v>
      </c>
      <c r="J528" s="6" t="s">
        <v>35</v>
      </c>
      <c r="K528" s="14">
        <v>880</v>
      </c>
    </row>
    <row r="529" ht="18.75">
      <c r="A529" s="1"/>
    </row>
    <row r="530" spans="1:4" ht="18.75">
      <c r="A530" s="1" t="s">
        <v>0</v>
      </c>
      <c r="B530" s="2" t="s">
        <v>127</v>
      </c>
      <c r="C530" s="1">
        <v>15</v>
      </c>
      <c r="D530" s="3"/>
    </row>
    <row r="531" ht="14.25">
      <c r="A531" s="4" t="s">
        <v>2</v>
      </c>
    </row>
    <row r="532" spans="1:6" ht="15">
      <c r="A532" s="5" t="s">
        <v>3</v>
      </c>
      <c r="B532" s="5" t="s">
        <v>4</v>
      </c>
      <c r="C532" s="5" t="s">
        <v>5</v>
      </c>
      <c r="D532" s="5" t="s">
        <v>10</v>
      </c>
      <c r="E532" s="5" t="s">
        <v>11</v>
      </c>
      <c r="F532" s="5"/>
    </row>
    <row r="533" spans="1:6" ht="12.75">
      <c r="A533" s="6" t="s">
        <v>12</v>
      </c>
      <c r="B533" s="14">
        <v>1</v>
      </c>
      <c r="C533" s="14">
        <v>4</v>
      </c>
      <c r="D533" s="14">
        <v>1800</v>
      </c>
      <c r="E533" s="14">
        <v>0</v>
      </c>
      <c r="F533" s="14">
        <v>1425</v>
      </c>
    </row>
    <row r="534" spans="1:6" ht="12.75">
      <c r="A534" s="6" t="s">
        <v>17</v>
      </c>
      <c r="B534" s="14">
        <v>1</v>
      </c>
      <c r="C534" s="14">
        <v>4</v>
      </c>
      <c r="D534" s="14">
        <v>375</v>
      </c>
      <c r="E534" s="14">
        <v>0</v>
      </c>
      <c r="F534" s="14">
        <v>0</v>
      </c>
    </row>
    <row r="535" ht="15.75">
      <c r="A535" s="7" t="s">
        <v>20</v>
      </c>
    </row>
    <row r="536" ht="12.75">
      <c r="A536" s="8" t="s">
        <v>12</v>
      </c>
    </row>
    <row r="537" spans="1:11" ht="13.5">
      <c r="A537" s="9" t="s">
        <v>21</v>
      </c>
      <c r="B537" s="9" t="s">
        <v>4</v>
      </c>
      <c r="C537" s="9" t="s">
        <v>22</v>
      </c>
      <c r="D537" s="9" t="s">
        <v>23</v>
      </c>
      <c r="E537" s="9" t="s">
        <v>24</v>
      </c>
      <c r="F537" s="9" t="s">
        <v>25</v>
      </c>
      <c r="G537" s="22" t="s">
        <v>26</v>
      </c>
      <c r="H537" s="9" t="s">
        <v>27</v>
      </c>
      <c r="K537" s="9" t="s">
        <v>28</v>
      </c>
    </row>
    <row r="538" spans="1:11" ht="12.75">
      <c r="A538" s="6" t="s">
        <v>131</v>
      </c>
      <c r="B538" s="6" t="s">
        <v>37</v>
      </c>
      <c r="C538" s="14">
        <v>15</v>
      </c>
      <c r="D538" s="14">
        <v>3</v>
      </c>
      <c r="E538" s="14">
        <v>3</v>
      </c>
      <c r="F538" s="6" t="s">
        <v>34</v>
      </c>
      <c r="G538" s="14">
        <v>375</v>
      </c>
      <c r="H538" s="6" t="s">
        <v>35</v>
      </c>
      <c r="I538" s="6" t="s">
        <v>35</v>
      </c>
      <c r="J538" s="6" t="s">
        <v>35</v>
      </c>
      <c r="K538" s="14">
        <v>1425</v>
      </c>
    </row>
    <row r="539" ht="12.75">
      <c r="A539" s="8" t="s">
        <v>17</v>
      </c>
    </row>
    <row r="540" spans="1:11" ht="13.5">
      <c r="A540" s="9" t="s">
        <v>21</v>
      </c>
      <c r="B540" s="9" t="s">
        <v>4</v>
      </c>
      <c r="C540" s="9" t="s">
        <v>22</v>
      </c>
      <c r="D540" s="9" t="s">
        <v>23</v>
      </c>
      <c r="E540" s="9" t="s">
        <v>24</v>
      </c>
      <c r="F540" s="9" t="s">
        <v>25</v>
      </c>
      <c r="G540" s="22" t="s">
        <v>26</v>
      </c>
      <c r="H540" s="9" t="s">
        <v>27</v>
      </c>
      <c r="K540" s="9" t="s">
        <v>28</v>
      </c>
    </row>
    <row r="541" spans="1:11" ht="12.75">
      <c r="A541" s="6" t="s">
        <v>132</v>
      </c>
      <c r="B541" s="6" t="s">
        <v>37</v>
      </c>
      <c r="C541" s="14">
        <v>25</v>
      </c>
      <c r="D541" s="14">
        <v>4</v>
      </c>
      <c r="E541" s="14">
        <v>13</v>
      </c>
      <c r="F541" s="6" t="s">
        <v>119</v>
      </c>
      <c r="G541" s="14">
        <v>1800</v>
      </c>
      <c r="H541" s="6" t="s">
        <v>35</v>
      </c>
      <c r="I541" s="6" t="s">
        <v>35</v>
      </c>
      <c r="J541" s="6" t="s">
        <v>35</v>
      </c>
      <c r="K541" s="14">
        <v>0</v>
      </c>
    </row>
    <row r="543" spans="1:4" ht="18.75">
      <c r="A543" s="1" t="s">
        <v>0</v>
      </c>
      <c r="B543" s="2" t="s">
        <v>371</v>
      </c>
      <c r="C543" s="1">
        <v>16</v>
      </c>
      <c r="D543" s="3"/>
    </row>
    <row r="544" ht="14.25">
      <c r="A544" s="4" t="s">
        <v>2</v>
      </c>
    </row>
    <row r="545" spans="1:10" ht="15">
      <c r="A545" s="5" t="s">
        <v>3</v>
      </c>
      <c r="B545" s="5" t="s">
        <v>4</v>
      </c>
      <c r="C545" s="5" t="s">
        <v>5</v>
      </c>
      <c r="D545" s="5"/>
      <c r="E545" s="5"/>
      <c r="F545" s="5"/>
      <c r="G545" s="21"/>
      <c r="H545" s="5" t="s">
        <v>10</v>
      </c>
      <c r="I545" s="5" t="s">
        <v>11</v>
      </c>
      <c r="J545" s="5"/>
    </row>
    <row r="546" spans="1:10" ht="12.75">
      <c r="A546" s="6" t="s">
        <v>12</v>
      </c>
      <c r="B546" s="14">
        <v>1</v>
      </c>
      <c r="C546" s="14">
        <v>4.5</v>
      </c>
      <c r="D546" s="6"/>
      <c r="E546" s="6"/>
      <c r="F546" s="6"/>
      <c r="G546" s="23"/>
      <c r="H546" s="14">
        <v>875</v>
      </c>
      <c r="I546" s="14">
        <v>0</v>
      </c>
      <c r="J546" s="14">
        <v>0</v>
      </c>
    </row>
    <row r="547" spans="1:10" ht="12.75">
      <c r="A547" s="6" t="s">
        <v>17</v>
      </c>
      <c r="B547" s="14">
        <v>1</v>
      </c>
      <c r="C547" s="14">
        <v>4.5</v>
      </c>
      <c r="D547" s="6"/>
      <c r="E547" s="6"/>
      <c r="F547" s="6"/>
      <c r="G547" s="23"/>
      <c r="H547" s="14">
        <v>3305</v>
      </c>
      <c r="I547" s="14">
        <v>0</v>
      </c>
      <c r="J547" s="14">
        <v>2430</v>
      </c>
    </row>
    <row r="548" ht="15.75">
      <c r="A548" s="7" t="s">
        <v>20</v>
      </c>
    </row>
    <row r="549" ht="12.75">
      <c r="A549" s="8" t="s">
        <v>12</v>
      </c>
    </row>
    <row r="550" spans="1:11" ht="13.5">
      <c r="A550" s="9" t="s">
        <v>21</v>
      </c>
      <c r="B550" s="9" t="s">
        <v>4</v>
      </c>
      <c r="C550" s="9" t="s">
        <v>22</v>
      </c>
      <c r="D550" s="9" t="s">
        <v>23</v>
      </c>
      <c r="E550" s="9" t="s">
        <v>24</v>
      </c>
      <c r="F550" s="9" t="s">
        <v>25</v>
      </c>
      <c r="G550" s="22" t="s">
        <v>26</v>
      </c>
      <c r="H550" s="9" t="s">
        <v>27</v>
      </c>
      <c r="K550" s="9" t="s">
        <v>28</v>
      </c>
    </row>
    <row r="551" spans="1:11" ht="12.75">
      <c r="A551" s="6" t="s">
        <v>238</v>
      </c>
      <c r="B551" s="6" t="s">
        <v>180</v>
      </c>
      <c r="C551" s="14">
        <v>23</v>
      </c>
      <c r="D551" s="14">
        <v>23</v>
      </c>
      <c r="E551" s="14">
        <v>34</v>
      </c>
      <c r="F551" s="6" t="s">
        <v>119</v>
      </c>
      <c r="G551" s="14">
        <v>3305</v>
      </c>
      <c r="H551" s="6" t="s">
        <v>35</v>
      </c>
      <c r="I551" s="6" t="s">
        <v>35</v>
      </c>
      <c r="J551" s="6" t="s">
        <v>35</v>
      </c>
      <c r="K551" s="14">
        <v>0</v>
      </c>
    </row>
    <row r="552" ht="12.75">
      <c r="A552" s="8" t="s">
        <v>17</v>
      </c>
    </row>
    <row r="553" spans="1:11" ht="13.5">
      <c r="A553" s="9" t="s">
        <v>21</v>
      </c>
      <c r="B553" s="9" t="s">
        <v>4</v>
      </c>
      <c r="C553" s="9" t="s">
        <v>22</v>
      </c>
      <c r="D553" s="9" t="s">
        <v>23</v>
      </c>
      <c r="E553" s="9" t="s">
        <v>24</v>
      </c>
      <c r="F553" s="9" t="s">
        <v>25</v>
      </c>
      <c r="G553" s="22" t="s">
        <v>26</v>
      </c>
      <c r="H553" s="9" t="s">
        <v>27</v>
      </c>
      <c r="K553" s="9" t="s">
        <v>28</v>
      </c>
    </row>
    <row r="554" spans="1:11" ht="12.75">
      <c r="A554" s="6" t="s">
        <v>198</v>
      </c>
      <c r="B554" s="6" t="s">
        <v>199</v>
      </c>
      <c r="C554" s="14">
        <v>25</v>
      </c>
      <c r="D554" s="14">
        <v>5</v>
      </c>
      <c r="E554" s="14">
        <v>10</v>
      </c>
      <c r="F554" s="6" t="s">
        <v>34</v>
      </c>
      <c r="G554" s="14">
        <v>875</v>
      </c>
      <c r="H554" s="6" t="s">
        <v>35</v>
      </c>
      <c r="I554" s="6" t="s">
        <v>35</v>
      </c>
      <c r="J554" s="6" t="s">
        <v>35</v>
      </c>
      <c r="K554" s="14">
        <v>2430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25">
      <selection activeCell="F23" sqref="F23"/>
    </sheetView>
  </sheetViews>
  <sheetFormatPr defaultColWidth="9.140625" defaultRowHeight="12.75"/>
  <cols>
    <col min="1" max="1" width="14.8515625" style="0" bestFit="1" customWidth="1"/>
    <col min="2" max="2" width="28.00390625" style="0" bestFit="1" customWidth="1"/>
    <col min="3" max="3" width="5.421875" style="0" bestFit="1" customWidth="1"/>
    <col min="4" max="4" width="12.57421875" style="0" bestFit="1" customWidth="1"/>
    <col min="5" max="5" width="11.00390625" style="0" bestFit="1" customWidth="1"/>
    <col min="6" max="6" width="17.140625" style="0" bestFit="1" customWidth="1"/>
    <col min="7" max="7" width="15.7109375" style="0" bestFit="1" customWidth="1"/>
    <col min="8" max="8" width="12.57421875" style="0" bestFit="1" customWidth="1"/>
    <col min="9" max="9" width="11.00390625" style="0" bestFit="1" customWidth="1"/>
    <col min="10" max="10" width="5.28125" style="0" bestFit="1" customWidth="1"/>
  </cols>
  <sheetData>
    <row r="1" spans="1:4" ht="18.75">
      <c r="A1" s="1" t="s">
        <v>0</v>
      </c>
      <c r="B1" s="2" t="s">
        <v>227</v>
      </c>
      <c r="C1" s="1"/>
      <c r="D1" s="3"/>
    </row>
    <row r="2" spans="1:7" ht="15">
      <c r="A2" s="5" t="s">
        <v>3</v>
      </c>
      <c r="B2" s="5" t="s">
        <v>4</v>
      </c>
      <c r="C2" s="5" t="s">
        <v>5</v>
      </c>
      <c r="D2" s="5" t="s">
        <v>10</v>
      </c>
      <c r="E2" s="5" t="s">
        <v>11</v>
      </c>
      <c r="F2" s="5" t="s">
        <v>427</v>
      </c>
      <c r="G2" s="5"/>
    </row>
    <row r="3" spans="1:6" ht="12.75">
      <c r="A3" s="6" t="s">
        <v>135</v>
      </c>
      <c r="B3" s="14">
        <v>22</v>
      </c>
      <c r="C3" s="14">
        <v>100.5</v>
      </c>
      <c r="D3" s="14">
        <v>10730</v>
      </c>
      <c r="E3" s="14">
        <v>0</v>
      </c>
      <c r="F3" s="14">
        <v>10730</v>
      </c>
    </row>
    <row r="4" spans="1:6" ht="12.75">
      <c r="A4" s="6" t="s">
        <v>137</v>
      </c>
      <c r="B4" s="14">
        <v>21</v>
      </c>
      <c r="C4" s="14">
        <v>93.5</v>
      </c>
      <c r="D4" s="14">
        <v>24385</v>
      </c>
      <c r="E4" s="14">
        <v>1000</v>
      </c>
      <c r="F4" s="14">
        <v>23385</v>
      </c>
    </row>
    <row r="6" spans="1:3" ht="18.75">
      <c r="A6" s="1" t="s">
        <v>0</v>
      </c>
      <c r="B6" s="2" t="s">
        <v>271</v>
      </c>
      <c r="C6" s="1"/>
    </row>
    <row r="7" ht="14.25">
      <c r="A7" s="4" t="s">
        <v>2</v>
      </c>
    </row>
    <row r="8" spans="1:7" ht="15">
      <c r="A8" s="5" t="s">
        <v>3</v>
      </c>
      <c r="B8" s="5" t="s">
        <v>4</v>
      </c>
      <c r="C8" s="5" t="s">
        <v>5</v>
      </c>
      <c r="D8" s="5" t="s">
        <v>9</v>
      </c>
      <c r="E8" s="5" t="s">
        <v>10</v>
      </c>
      <c r="F8" s="5" t="s">
        <v>11</v>
      </c>
      <c r="G8" s="5" t="s">
        <v>427</v>
      </c>
    </row>
    <row r="9" spans="1:7" ht="12.75">
      <c r="A9" s="6" t="s">
        <v>135</v>
      </c>
      <c r="B9" s="14">
        <v>33</v>
      </c>
      <c r="C9" s="14">
        <v>106</v>
      </c>
      <c r="D9" s="14">
        <v>11100</v>
      </c>
      <c r="E9" s="14">
        <v>2800</v>
      </c>
      <c r="F9" s="14">
        <v>400</v>
      </c>
      <c r="G9" s="14">
        <v>13500</v>
      </c>
    </row>
    <row r="10" spans="1:7" ht="12.75">
      <c r="A10" s="6" t="s">
        <v>137</v>
      </c>
      <c r="B10" s="14">
        <v>28</v>
      </c>
      <c r="C10" s="14">
        <v>86.5</v>
      </c>
      <c r="D10" s="14">
        <v>9000</v>
      </c>
      <c r="E10" s="14">
        <v>6000</v>
      </c>
      <c r="F10" s="14">
        <v>400</v>
      </c>
      <c r="G10" s="14">
        <v>14600</v>
      </c>
    </row>
    <row r="12" spans="1:4" ht="18.75">
      <c r="A12" s="1" t="s">
        <v>0</v>
      </c>
      <c r="B12" s="2" t="s">
        <v>374</v>
      </c>
      <c r="C12" s="1"/>
      <c r="D12" s="3"/>
    </row>
    <row r="13" ht="14.25">
      <c r="A13" s="4" t="s">
        <v>2</v>
      </c>
    </row>
    <row r="14" spans="1:10" ht="15">
      <c r="A14" s="5" t="s">
        <v>3</v>
      </c>
      <c r="B14" s="5" t="s">
        <v>4</v>
      </c>
      <c r="C14" s="5" t="s">
        <v>5</v>
      </c>
      <c r="D14" s="5" t="s">
        <v>10</v>
      </c>
      <c r="E14" s="5" t="s">
        <v>11</v>
      </c>
      <c r="F14" s="5"/>
      <c r="G14" s="5"/>
      <c r="J14" s="5"/>
    </row>
    <row r="15" spans="1:6" ht="12.75">
      <c r="A15" s="6" t="s">
        <v>135</v>
      </c>
      <c r="B15" s="14">
        <v>22</v>
      </c>
      <c r="C15" s="14">
        <v>98</v>
      </c>
      <c r="D15" s="14">
        <v>10980</v>
      </c>
      <c r="E15" s="14">
        <v>100</v>
      </c>
      <c r="F15" s="14">
        <v>10880</v>
      </c>
    </row>
    <row r="16" spans="1:6" ht="12.75">
      <c r="A16" s="6" t="s">
        <v>137</v>
      </c>
      <c r="B16" s="14">
        <v>22</v>
      </c>
      <c r="C16" s="14">
        <v>98.5</v>
      </c>
      <c r="D16" s="14">
        <v>29345</v>
      </c>
      <c r="E16" s="14">
        <v>200</v>
      </c>
      <c r="F16" s="14">
        <v>29145</v>
      </c>
    </row>
    <row r="17" ht="18.75">
      <c r="A17" s="1"/>
    </row>
    <row r="18" spans="1:4" ht="18.75">
      <c r="A18" s="1" t="s">
        <v>0</v>
      </c>
      <c r="B18" s="2" t="s">
        <v>403</v>
      </c>
      <c r="C18" s="1"/>
      <c r="D18" s="3"/>
    </row>
    <row r="19" ht="14.25">
      <c r="A19" s="4" t="s">
        <v>2</v>
      </c>
    </row>
    <row r="20" spans="1:10" ht="15">
      <c r="A20" s="5" t="s">
        <v>3</v>
      </c>
      <c r="B20" s="5" t="s">
        <v>4</v>
      </c>
      <c r="C20" s="5" t="s">
        <v>5</v>
      </c>
      <c r="D20" s="5" t="s">
        <v>10</v>
      </c>
      <c r="E20" s="5" t="s">
        <v>11</v>
      </c>
      <c r="F20" s="5"/>
      <c r="G20" s="5"/>
      <c r="J20" s="5"/>
    </row>
    <row r="21" spans="1:6" ht="12.75">
      <c r="A21" s="6" t="s">
        <v>135</v>
      </c>
      <c r="B21" s="14">
        <v>23</v>
      </c>
      <c r="C21" s="14">
        <v>105</v>
      </c>
      <c r="D21" s="14">
        <v>14320</v>
      </c>
      <c r="E21" s="14">
        <v>0</v>
      </c>
      <c r="F21" s="14">
        <v>14320</v>
      </c>
    </row>
    <row r="22" spans="1:6" ht="12.75">
      <c r="A22" s="6" t="s">
        <v>137</v>
      </c>
      <c r="B22" s="14">
        <v>21</v>
      </c>
      <c r="C22" s="14">
        <v>95</v>
      </c>
      <c r="D22" s="14">
        <v>19205</v>
      </c>
      <c r="E22" s="14">
        <v>0</v>
      </c>
      <c r="F22" s="14">
        <v>19205</v>
      </c>
    </row>
    <row r="23" ht="18.75">
      <c r="A23" s="1"/>
    </row>
    <row r="24" spans="1:4" ht="18.75">
      <c r="A24" s="1" t="s">
        <v>0</v>
      </c>
      <c r="B24" s="2" t="s">
        <v>420</v>
      </c>
      <c r="C24" s="1"/>
      <c r="D24" s="3"/>
    </row>
    <row r="25" ht="14.25">
      <c r="A25" s="4" t="s">
        <v>2</v>
      </c>
    </row>
    <row r="26" spans="1:10" ht="15">
      <c r="A26" s="5" t="s">
        <v>3</v>
      </c>
      <c r="B26" s="5" t="s">
        <v>4</v>
      </c>
      <c r="C26" s="5" t="s">
        <v>5</v>
      </c>
      <c r="D26" s="5" t="s">
        <v>10</v>
      </c>
      <c r="E26" s="5" t="s">
        <v>11</v>
      </c>
      <c r="F26" s="5"/>
      <c r="G26" s="5"/>
      <c r="J26" s="5"/>
    </row>
    <row r="27" spans="1:6" ht="12.75">
      <c r="A27" s="6" t="s">
        <v>135</v>
      </c>
      <c r="B27" s="14">
        <v>6</v>
      </c>
      <c r="C27" s="14">
        <v>19.5</v>
      </c>
      <c r="D27" s="14">
        <v>325</v>
      </c>
      <c r="E27" s="14">
        <v>200</v>
      </c>
      <c r="F27" s="14">
        <v>125</v>
      </c>
    </row>
    <row r="28" spans="1:6" ht="12.75">
      <c r="A28" s="6" t="s">
        <v>137</v>
      </c>
      <c r="B28" s="14">
        <v>12</v>
      </c>
      <c r="C28" s="14">
        <v>51.5</v>
      </c>
      <c r="D28" s="14">
        <v>4205</v>
      </c>
      <c r="E28" s="14">
        <v>0</v>
      </c>
      <c r="F28" s="14">
        <v>4205</v>
      </c>
    </row>
    <row r="29" ht="18.75">
      <c r="A29" s="1"/>
    </row>
    <row r="30" spans="1:4" ht="18.75">
      <c r="A30" s="1" t="s">
        <v>0</v>
      </c>
      <c r="B30" s="2" t="s">
        <v>426</v>
      </c>
      <c r="C30" s="1"/>
      <c r="D30" s="3"/>
    </row>
    <row r="31" ht="14.25">
      <c r="A31" s="4" t="s">
        <v>2</v>
      </c>
    </row>
    <row r="32" spans="1:7" ht="15">
      <c r="A32" s="5" t="s">
        <v>3</v>
      </c>
      <c r="B32" s="5" t="s">
        <v>4</v>
      </c>
      <c r="C32" s="5" t="s">
        <v>5</v>
      </c>
      <c r="D32" s="5" t="s">
        <v>10</v>
      </c>
      <c r="E32" s="5" t="s">
        <v>11</v>
      </c>
      <c r="F32" s="5"/>
      <c r="G32" s="5"/>
    </row>
    <row r="33" spans="1:6" ht="12.75">
      <c r="A33" s="6" t="s">
        <v>135</v>
      </c>
      <c r="B33" s="14">
        <v>23</v>
      </c>
      <c r="C33" s="14">
        <v>101</v>
      </c>
      <c r="D33" s="14">
        <v>13065</v>
      </c>
      <c r="E33" s="14">
        <v>200</v>
      </c>
      <c r="F33" s="14">
        <v>12865</v>
      </c>
    </row>
    <row r="34" spans="1:6" ht="12.75">
      <c r="A34" s="6" t="s">
        <v>137</v>
      </c>
      <c r="B34" s="14">
        <v>22</v>
      </c>
      <c r="C34" s="14">
        <v>100.5</v>
      </c>
      <c r="D34" s="14">
        <v>22175</v>
      </c>
      <c r="E34" s="14">
        <v>1200</v>
      </c>
      <c r="F34" s="6">
        <v>20600</v>
      </c>
    </row>
    <row r="35" ht="18.75">
      <c r="A35" s="1"/>
    </row>
    <row r="36" spans="1:4" ht="18.75">
      <c r="A36" s="1" t="s">
        <v>0</v>
      </c>
      <c r="B36" s="2" t="s">
        <v>367</v>
      </c>
      <c r="C36" s="1"/>
      <c r="D36" s="3"/>
    </row>
    <row r="37" ht="14.25">
      <c r="A37" s="4" t="s">
        <v>2</v>
      </c>
    </row>
    <row r="38" spans="1:7" ht="15">
      <c r="A38" s="5" t="s">
        <v>3</v>
      </c>
      <c r="B38" s="5" t="s">
        <v>4</v>
      </c>
      <c r="C38" s="5" t="s">
        <v>5</v>
      </c>
      <c r="D38" s="5" t="s">
        <v>9</v>
      </c>
      <c r="E38" s="5" t="s">
        <v>10</v>
      </c>
      <c r="F38" s="5" t="s">
        <v>11</v>
      </c>
      <c r="G38" s="5"/>
    </row>
    <row r="39" spans="1:7" ht="12.75">
      <c r="A39" s="6" t="s">
        <v>135</v>
      </c>
      <c r="B39" s="14">
        <v>7</v>
      </c>
      <c r="C39" s="14">
        <v>0</v>
      </c>
      <c r="D39" s="14">
        <v>6900</v>
      </c>
      <c r="E39" s="14">
        <v>1000</v>
      </c>
      <c r="F39" s="14">
        <v>0</v>
      </c>
      <c r="G39" s="14">
        <v>7900</v>
      </c>
    </row>
    <row r="40" spans="1:7" ht="12.75">
      <c r="A40" s="6" t="s">
        <v>137</v>
      </c>
      <c r="B40" s="14">
        <v>9</v>
      </c>
      <c r="C40" s="14">
        <v>0</v>
      </c>
      <c r="D40" s="14">
        <v>6200</v>
      </c>
      <c r="E40" s="14">
        <v>900</v>
      </c>
      <c r="F40" s="14">
        <v>0</v>
      </c>
      <c r="G40" s="14">
        <v>7100</v>
      </c>
    </row>
    <row r="41" ht="18.75">
      <c r="A41" s="1"/>
    </row>
    <row r="42" spans="1:4" ht="18.75">
      <c r="A42" s="1" t="s">
        <v>0</v>
      </c>
      <c r="B42" s="2" t="s">
        <v>134</v>
      </c>
      <c r="C42" s="1"/>
      <c r="D42" s="3"/>
    </row>
    <row r="43" ht="14.25">
      <c r="A43" s="4" t="s">
        <v>2</v>
      </c>
    </row>
    <row r="44" spans="1:7" ht="15">
      <c r="A44" s="5" t="s">
        <v>3</v>
      </c>
      <c r="B44" s="5" t="s">
        <v>4</v>
      </c>
      <c r="C44" s="5" t="s">
        <v>5</v>
      </c>
      <c r="D44" s="5" t="s">
        <v>10</v>
      </c>
      <c r="E44" s="5" t="s">
        <v>11</v>
      </c>
      <c r="F44" s="5"/>
      <c r="G44" s="5"/>
    </row>
    <row r="45" spans="1:9" ht="12.75">
      <c r="A45" s="6" t="s">
        <v>135</v>
      </c>
      <c r="B45" s="14">
        <v>21</v>
      </c>
      <c r="C45" s="14">
        <v>100</v>
      </c>
      <c r="D45" s="14">
        <v>13305</v>
      </c>
      <c r="E45" s="14">
        <v>0</v>
      </c>
      <c r="F45" s="14">
        <v>14505</v>
      </c>
      <c r="H45" s="6" t="s">
        <v>448</v>
      </c>
      <c r="I45">
        <f>F3+G9+F15+F21+F27+F33+G39+F45</f>
        <v>84825</v>
      </c>
    </row>
    <row r="46" spans="1:11" ht="12.75">
      <c r="A46" s="6" t="s">
        <v>137</v>
      </c>
      <c r="B46" s="14">
        <v>19</v>
      </c>
      <c r="C46" s="14">
        <v>87.5</v>
      </c>
      <c r="D46" s="14">
        <v>27375</v>
      </c>
      <c r="E46" s="14">
        <v>1000</v>
      </c>
      <c r="F46" s="14">
        <v>25975</v>
      </c>
      <c r="H46" s="6" t="s">
        <v>137</v>
      </c>
      <c r="I46">
        <f>F4+G10+F16+F22+F28+F34+G40+F46</f>
        <v>144215</v>
      </c>
      <c r="K46">
        <f>I46-I45</f>
        <v>59390</v>
      </c>
    </row>
    <row r="47" ht="15.75">
      <c r="A47" s="7"/>
    </row>
    <row r="49" ht="18.75">
      <c r="A49" s="1"/>
    </row>
    <row r="50" spans="1:3" ht="18.75">
      <c r="A50" s="1" t="s">
        <v>0</v>
      </c>
      <c r="B50" s="2" t="s">
        <v>306</v>
      </c>
      <c r="C50" s="1"/>
    </row>
    <row r="51" ht="14.25">
      <c r="A51" s="4" t="s">
        <v>2</v>
      </c>
    </row>
    <row r="52" spans="1:7" ht="15">
      <c r="A52" s="5" t="s">
        <v>3</v>
      </c>
      <c r="B52" s="5" t="s">
        <v>4</v>
      </c>
      <c r="C52" s="5" t="s">
        <v>5</v>
      </c>
      <c r="D52" s="5" t="s">
        <v>10</v>
      </c>
      <c r="E52" s="5" t="s">
        <v>11</v>
      </c>
      <c r="F52" s="5"/>
      <c r="G52" s="5"/>
    </row>
    <row r="53" spans="1:7" ht="12.75">
      <c r="A53" s="6" t="s">
        <v>12</v>
      </c>
      <c r="B53" s="14">
        <v>2</v>
      </c>
      <c r="C53" s="14">
        <v>9.5</v>
      </c>
      <c r="D53" s="14">
        <v>3670</v>
      </c>
      <c r="E53" s="14">
        <v>0</v>
      </c>
      <c r="F53" s="14">
        <v>1210</v>
      </c>
      <c r="G53" s="6"/>
    </row>
    <row r="54" spans="1:7" ht="12.75">
      <c r="A54" s="6" t="s">
        <v>17</v>
      </c>
      <c r="B54" s="14">
        <v>1</v>
      </c>
      <c r="C54" s="14">
        <v>6</v>
      </c>
      <c r="D54" s="14">
        <v>2460</v>
      </c>
      <c r="E54" s="14">
        <v>0</v>
      </c>
      <c r="F54" s="14">
        <v>0</v>
      </c>
      <c r="G54" s="6"/>
    </row>
    <row r="55" ht="18.75">
      <c r="A55" s="1"/>
    </row>
    <row r="56" spans="1:3" ht="18.75">
      <c r="A56" s="1" t="s">
        <v>0</v>
      </c>
      <c r="B56" s="2" t="s">
        <v>312</v>
      </c>
      <c r="C56" s="1"/>
    </row>
    <row r="57" ht="14.25">
      <c r="A57" s="4" t="s">
        <v>2</v>
      </c>
    </row>
    <row r="58" spans="1:7" ht="15">
      <c r="A58" s="5" t="s">
        <v>3</v>
      </c>
      <c r="B58" s="5" t="s">
        <v>4</v>
      </c>
      <c r="C58" s="5" t="s">
        <v>5</v>
      </c>
      <c r="D58" s="5" t="s">
        <v>10</v>
      </c>
      <c r="E58" s="5" t="s">
        <v>11</v>
      </c>
      <c r="F58" s="5"/>
      <c r="G58" s="5"/>
    </row>
    <row r="59" spans="1:7" ht="12.75">
      <c r="A59" s="6" t="s">
        <v>12</v>
      </c>
      <c r="B59" s="14">
        <v>1</v>
      </c>
      <c r="C59" s="14">
        <v>4</v>
      </c>
      <c r="D59" s="14">
        <v>470</v>
      </c>
      <c r="E59" s="14">
        <v>0</v>
      </c>
      <c r="F59" s="14">
        <v>0</v>
      </c>
      <c r="G59" s="6"/>
    </row>
    <row r="60" spans="1:7" ht="12.75">
      <c r="A60" s="6" t="s">
        <v>17</v>
      </c>
      <c r="B60" s="14">
        <v>1</v>
      </c>
      <c r="C60" s="14">
        <v>6</v>
      </c>
      <c r="D60" s="14">
        <v>2180</v>
      </c>
      <c r="E60" s="14">
        <v>0</v>
      </c>
      <c r="F60" s="14">
        <v>1710</v>
      </c>
      <c r="G60" s="6"/>
    </row>
    <row r="61" ht="18.75">
      <c r="A61" s="1"/>
    </row>
    <row r="62" spans="1:3" ht="18.75">
      <c r="A62" s="1" t="s">
        <v>0</v>
      </c>
      <c r="B62" s="2" t="s">
        <v>315</v>
      </c>
      <c r="C62" s="1"/>
    </row>
    <row r="63" ht="14.25">
      <c r="A63" s="4" t="s">
        <v>2</v>
      </c>
    </row>
    <row r="64" spans="1:7" ht="15">
      <c r="A64" s="5" t="s">
        <v>3</v>
      </c>
      <c r="B64" s="5" t="s">
        <v>4</v>
      </c>
      <c r="C64" s="5" t="s">
        <v>5</v>
      </c>
      <c r="D64" s="5" t="s">
        <v>10</v>
      </c>
      <c r="E64" s="5" t="s">
        <v>11</v>
      </c>
      <c r="F64" s="5"/>
      <c r="G64" s="5"/>
    </row>
    <row r="65" spans="1:7" ht="12.75">
      <c r="A65" s="6" t="s">
        <v>12</v>
      </c>
      <c r="B65" s="14">
        <v>8</v>
      </c>
      <c r="C65" s="14">
        <v>33</v>
      </c>
      <c r="D65" s="14">
        <v>4395</v>
      </c>
      <c r="E65" s="14">
        <v>1200</v>
      </c>
      <c r="F65" s="14">
        <v>0</v>
      </c>
      <c r="G65" s="6"/>
    </row>
    <row r="66" spans="1:7" ht="12.75">
      <c r="A66" s="6" t="s">
        <v>17</v>
      </c>
      <c r="B66" s="14">
        <v>8</v>
      </c>
      <c r="C66" s="14">
        <v>33</v>
      </c>
      <c r="D66" s="14">
        <v>6820</v>
      </c>
      <c r="E66" s="14">
        <v>0</v>
      </c>
      <c r="F66" s="14">
        <v>2425</v>
      </c>
      <c r="G66" s="6"/>
    </row>
    <row r="67" ht="18.75">
      <c r="A67" s="1"/>
    </row>
    <row r="68" spans="1:3" ht="18.75">
      <c r="A68" s="1" t="s">
        <v>0</v>
      </c>
      <c r="B68" s="2" t="s">
        <v>1</v>
      </c>
      <c r="C68" s="3"/>
    </row>
    <row r="69" ht="14.25">
      <c r="A69" s="4" t="s">
        <v>2</v>
      </c>
    </row>
    <row r="70" spans="1:6" ht="15">
      <c r="A70" s="5" t="s">
        <v>3</v>
      </c>
      <c r="B70" s="5" t="s">
        <v>4</v>
      </c>
      <c r="C70" s="5" t="s">
        <v>5</v>
      </c>
      <c r="D70" s="5" t="s">
        <v>10</v>
      </c>
      <c r="E70" s="5" t="s">
        <v>11</v>
      </c>
      <c r="F70" s="5"/>
    </row>
    <row r="71" spans="1:6" ht="12.75">
      <c r="A71" s="6" t="s">
        <v>12</v>
      </c>
      <c r="B71" s="14">
        <v>1</v>
      </c>
      <c r="C71" s="14">
        <v>5.5</v>
      </c>
      <c r="D71" s="14">
        <v>975</v>
      </c>
      <c r="E71" s="14">
        <v>0</v>
      </c>
      <c r="F71" s="14">
        <v>0</v>
      </c>
    </row>
    <row r="72" spans="1:6" ht="12.75">
      <c r="A72" s="6" t="s">
        <v>17</v>
      </c>
      <c r="B72" s="14">
        <v>1</v>
      </c>
      <c r="C72" s="14">
        <v>4</v>
      </c>
      <c r="D72" s="14">
        <v>1410</v>
      </c>
      <c r="E72" s="14">
        <v>0</v>
      </c>
      <c r="F72" s="14">
        <v>435</v>
      </c>
    </row>
    <row r="73" ht="18.75">
      <c r="A73" s="1"/>
    </row>
    <row r="74" spans="1:4" ht="18.75">
      <c r="A74" s="1" t="s">
        <v>0</v>
      </c>
      <c r="B74" s="2" t="s">
        <v>41</v>
      </c>
      <c r="C74" s="1"/>
      <c r="D74" s="3"/>
    </row>
    <row r="75" ht="14.25">
      <c r="A75" s="4" t="s">
        <v>2</v>
      </c>
    </row>
    <row r="76" spans="1:6" ht="15">
      <c r="A76" s="5" t="s">
        <v>3</v>
      </c>
      <c r="B76" s="5" t="s">
        <v>4</v>
      </c>
      <c r="C76" s="5" t="s">
        <v>5</v>
      </c>
      <c r="D76" s="5" t="s">
        <v>10</v>
      </c>
      <c r="E76" s="5" t="s">
        <v>11</v>
      </c>
      <c r="F76" s="5"/>
    </row>
    <row r="77" spans="1:6" ht="12.75">
      <c r="A77" s="6" t="s">
        <v>12</v>
      </c>
      <c r="B77" s="14">
        <v>7</v>
      </c>
      <c r="C77" s="14">
        <v>22</v>
      </c>
      <c r="D77" s="14">
        <v>4420</v>
      </c>
      <c r="E77" s="14">
        <v>0</v>
      </c>
      <c r="F77" s="14">
        <v>1330</v>
      </c>
    </row>
    <row r="78" spans="1:6" ht="12.75">
      <c r="A78" s="6" t="s">
        <v>17</v>
      </c>
      <c r="B78" s="14">
        <v>14</v>
      </c>
      <c r="C78" s="14">
        <v>39.5</v>
      </c>
      <c r="D78" s="14">
        <v>3090</v>
      </c>
      <c r="E78" s="14">
        <v>0</v>
      </c>
      <c r="F78" s="14">
        <v>0</v>
      </c>
    </row>
    <row r="79" ht="18.75">
      <c r="A79" s="1"/>
    </row>
    <row r="80" spans="1:4" ht="18.75">
      <c r="A80" s="1" t="s">
        <v>0</v>
      </c>
      <c r="B80" s="2" t="s">
        <v>124</v>
      </c>
      <c r="C80" s="1"/>
      <c r="D80" s="3"/>
    </row>
    <row r="81" ht="14.25">
      <c r="A81" s="4" t="s">
        <v>2</v>
      </c>
    </row>
    <row r="82" spans="1:6" ht="15">
      <c r="A82" s="5" t="s">
        <v>3</v>
      </c>
      <c r="B82" s="5" t="s">
        <v>4</v>
      </c>
      <c r="C82" s="5" t="s">
        <v>5</v>
      </c>
      <c r="D82" s="5" t="s">
        <v>10</v>
      </c>
      <c r="E82" s="5" t="s">
        <v>11</v>
      </c>
      <c r="F82" s="5"/>
    </row>
    <row r="83" spans="1:6" ht="12.75">
      <c r="A83" s="6" t="s">
        <v>12</v>
      </c>
      <c r="B83" s="14">
        <v>1</v>
      </c>
      <c r="C83" s="14">
        <v>1.5</v>
      </c>
      <c r="D83" s="14">
        <v>0</v>
      </c>
      <c r="E83" s="14">
        <v>0</v>
      </c>
      <c r="F83" s="14">
        <v>0</v>
      </c>
    </row>
    <row r="84" spans="1:6" ht="12.75">
      <c r="A84" s="6" t="s">
        <v>17</v>
      </c>
      <c r="B84" s="14">
        <v>1</v>
      </c>
      <c r="C84" s="14">
        <v>1.5</v>
      </c>
      <c r="D84" s="14">
        <v>880</v>
      </c>
      <c r="E84" s="14">
        <v>0</v>
      </c>
      <c r="F84" s="14">
        <v>880</v>
      </c>
    </row>
    <row r="85" ht="18.75">
      <c r="A85" s="1"/>
    </row>
    <row r="86" spans="1:4" ht="18.75">
      <c r="A86" s="1" t="s">
        <v>0</v>
      </c>
      <c r="B86" s="2" t="s">
        <v>127</v>
      </c>
      <c r="C86" s="1"/>
      <c r="D86" s="3"/>
    </row>
    <row r="87" ht="14.25">
      <c r="A87" s="4" t="s">
        <v>2</v>
      </c>
    </row>
    <row r="88" spans="1:6" ht="15">
      <c r="A88" s="5" t="s">
        <v>3</v>
      </c>
      <c r="B88" s="5" t="s">
        <v>4</v>
      </c>
      <c r="C88" s="5" t="s">
        <v>5</v>
      </c>
      <c r="D88" s="5" t="s">
        <v>10</v>
      </c>
      <c r="E88" s="5" t="s">
        <v>11</v>
      </c>
      <c r="F88" s="5"/>
    </row>
    <row r="89" spans="1:6" ht="12.75">
      <c r="A89" s="6" t="s">
        <v>12</v>
      </c>
      <c r="B89" s="14">
        <v>1</v>
      </c>
      <c r="C89" s="14">
        <v>4</v>
      </c>
      <c r="D89" s="14">
        <v>1800</v>
      </c>
      <c r="E89" s="14">
        <v>0</v>
      </c>
      <c r="F89" s="14">
        <v>1425</v>
      </c>
    </row>
    <row r="90" spans="1:6" ht="12.75">
      <c r="A90" s="6" t="s">
        <v>17</v>
      </c>
      <c r="B90" s="14">
        <v>1</v>
      </c>
      <c r="C90" s="14">
        <v>4</v>
      </c>
      <c r="D90" s="14">
        <v>375</v>
      </c>
      <c r="E90" s="14">
        <v>0</v>
      </c>
      <c r="F90" s="14">
        <v>0</v>
      </c>
    </row>
    <row r="92" spans="1:4" ht="18.75">
      <c r="A92" s="1" t="s">
        <v>0</v>
      </c>
      <c r="B92" s="2" t="s">
        <v>371</v>
      </c>
      <c r="C92" s="1"/>
      <c r="D92" s="3"/>
    </row>
    <row r="93" ht="14.25">
      <c r="A93" s="4" t="s">
        <v>2</v>
      </c>
    </row>
    <row r="94" spans="1:7" ht="15">
      <c r="A94" s="5" t="s">
        <v>3</v>
      </c>
      <c r="B94" s="5" t="s">
        <v>4</v>
      </c>
      <c r="C94" s="5" t="s">
        <v>5</v>
      </c>
      <c r="D94" s="5" t="s">
        <v>10</v>
      </c>
      <c r="E94" s="5" t="s">
        <v>11</v>
      </c>
      <c r="F94" s="5"/>
      <c r="G94" s="5"/>
    </row>
    <row r="95" spans="1:7" ht="12.75">
      <c r="A95" s="6" t="s">
        <v>12</v>
      </c>
      <c r="B95" s="14">
        <v>1</v>
      </c>
      <c r="C95" s="14">
        <v>4.5</v>
      </c>
      <c r="D95" s="14">
        <v>875</v>
      </c>
      <c r="E95" s="14">
        <v>0</v>
      </c>
      <c r="F95" s="14">
        <v>0</v>
      </c>
      <c r="G95" s="6"/>
    </row>
    <row r="96" spans="1:7" ht="12.75">
      <c r="A96" s="6" t="s">
        <v>17</v>
      </c>
      <c r="B96" s="14">
        <v>1</v>
      </c>
      <c r="C96" s="14">
        <v>4.5</v>
      </c>
      <c r="D96" s="14">
        <v>3305</v>
      </c>
      <c r="E96" s="14">
        <v>0</v>
      </c>
      <c r="F96" s="14">
        <v>2430</v>
      </c>
      <c r="G96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5"/>
  <sheetViews>
    <sheetView workbookViewId="0" topLeftCell="A1">
      <selection activeCell="A16" sqref="A16:IV22"/>
    </sheetView>
  </sheetViews>
  <sheetFormatPr defaultColWidth="9.140625" defaultRowHeight="12.75"/>
  <cols>
    <col min="1" max="1" width="14.140625" style="0" bestFit="1" customWidth="1"/>
    <col min="2" max="2" width="13.140625" style="0" bestFit="1" customWidth="1"/>
    <col min="3" max="3" width="10.00390625" style="0" bestFit="1" customWidth="1"/>
    <col min="4" max="4" width="12.28125" style="0" bestFit="1" customWidth="1"/>
    <col min="5" max="5" width="7.28125" style="0" customWidth="1"/>
    <col min="6" max="6" width="13.140625" style="0" bestFit="1" customWidth="1"/>
    <col min="7" max="7" width="7.28125" style="0" bestFit="1" customWidth="1"/>
    <col min="8" max="9" width="7.8515625" style="0" customWidth="1"/>
    <col min="10" max="10" width="7.421875" style="0" customWidth="1"/>
    <col min="11" max="11" width="9.140625" style="18" customWidth="1"/>
    <col min="12" max="12" width="6.421875" style="0" bestFit="1" customWidth="1"/>
  </cols>
  <sheetData>
    <row r="1" spans="1:12" ht="13.5">
      <c r="A1" s="9" t="s">
        <v>21</v>
      </c>
      <c r="B1" s="9" t="s">
        <v>4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27</v>
      </c>
      <c r="K1" s="17" t="s">
        <v>28</v>
      </c>
      <c r="L1" s="9" t="s">
        <v>428</v>
      </c>
    </row>
    <row r="2" spans="1:13" ht="12.75">
      <c r="A2" s="6" t="s">
        <v>187</v>
      </c>
      <c r="B2" s="6" t="s">
        <v>188</v>
      </c>
      <c r="C2" s="6" t="s">
        <v>249</v>
      </c>
      <c r="D2" s="6" t="s">
        <v>13</v>
      </c>
      <c r="E2" s="6" t="s">
        <v>40</v>
      </c>
      <c r="F2" s="6" t="s">
        <v>34</v>
      </c>
      <c r="G2" s="6" t="s">
        <v>250</v>
      </c>
      <c r="H2" s="6" t="s">
        <v>35</v>
      </c>
      <c r="I2" s="6" t="s">
        <v>35</v>
      </c>
      <c r="J2" s="6" t="s">
        <v>35</v>
      </c>
      <c r="K2" s="14">
        <v>666</v>
      </c>
      <c r="L2">
        <v>1</v>
      </c>
      <c r="M2">
        <f>SUM(K2)</f>
        <v>666</v>
      </c>
    </row>
    <row r="3" spans="1:13" ht="12.75">
      <c r="A3" s="6" t="s">
        <v>187</v>
      </c>
      <c r="B3" s="6" t="s">
        <v>314</v>
      </c>
      <c r="C3" s="6" t="s">
        <v>319</v>
      </c>
      <c r="D3" s="6" t="s">
        <v>40</v>
      </c>
      <c r="E3" s="6" t="s">
        <v>70</v>
      </c>
      <c r="F3" s="6" t="s">
        <v>34</v>
      </c>
      <c r="G3" s="6" t="s">
        <v>378</v>
      </c>
      <c r="H3" s="6" t="s">
        <v>35</v>
      </c>
      <c r="I3" s="6" t="s">
        <v>35</v>
      </c>
      <c r="J3" s="6" t="s">
        <v>35</v>
      </c>
      <c r="K3" s="14">
        <v>567</v>
      </c>
      <c r="L3">
        <v>3</v>
      </c>
      <c r="M3">
        <f>SUM(K3:K8)</f>
        <v>75</v>
      </c>
    </row>
    <row r="4" spans="1:12" ht="12.75">
      <c r="A4" s="6" t="s">
        <v>187</v>
      </c>
      <c r="B4" s="6" t="s">
        <v>314</v>
      </c>
      <c r="C4" s="6" t="s">
        <v>33</v>
      </c>
      <c r="D4" s="6" t="s">
        <v>58</v>
      </c>
      <c r="E4" s="6" t="s">
        <v>33</v>
      </c>
      <c r="F4" s="6" t="s">
        <v>34</v>
      </c>
      <c r="G4" s="6" t="s">
        <v>139</v>
      </c>
      <c r="H4" s="6" t="s">
        <v>35</v>
      </c>
      <c r="I4" s="6" t="s">
        <v>35</v>
      </c>
      <c r="J4" s="6" t="s">
        <v>35</v>
      </c>
      <c r="K4" s="14">
        <v>658</v>
      </c>
      <c r="L4">
        <v>4</v>
      </c>
    </row>
    <row r="5" spans="1:12" ht="12.75">
      <c r="A5" s="6" t="s">
        <v>187</v>
      </c>
      <c r="B5" s="6" t="s">
        <v>314</v>
      </c>
      <c r="C5" s="6" t="s">
        <v>42</v>
      </c>
      <c r="D5" s="6" t="s">
        <v>57</v>
      </c>
      <c r="E5" s="6" t="s">
        <v>13</v>
      </c>
      <c r="F5" s="6" t="s">
        <v>34</v>
      </c>
      <c r="G5" s="6" t="s">
        <v>421</v>
      </c>
      <c r="H5" s="6" t="s">
        <v>35</v>
      </c>
      <c r="I5" s="6" t="s">
        <v>35</v>
      </c>
      <c r="J5" s="6" t="s">
        <v>35</v>
      </c>
      <c r="K5" s="14">
        <v>28</v>
      </c>
      <c r="L5">
        <v>5</v>
      </c>
    </row>
    <row r="6" spans="1:12" ht="12.75">
      <c r="A6" s="6" t="s">
        <v>187</v>
      </c>
      <c r="B6" s="6" t="s">
        <v>314</v>
      </c>
      <c r="C6" s="6" t="s">
        <v>39</v>
      </c>
      <c r="D6" s="6" t="s">
        <v>14</v>
      </c>
      <c r="E6" s="6" t="s">
        <v>13</v>
      </c>
      <c r="F6" s="6" t="s">
        <v>103</v>
      </c>
      <c r="G6" s="6" t="s">
        <v>338</v>
      </c>
      <c r="H6" s="6" t="s">
        <v>35</v>
      </c>
      <c r="I6" s="6" t="s">
        <v>35</v>
      </c>
      <c r="J6" s="6" t="s">
        <v>35</v>
      </c>
      <c r="K6" s="14">
        <v>-810</v>
      </c>
      <c r="L6">
        <v>6</v>
      </c>
    </row>
    <row r="7" spans="1:12" ht="12.75">
      <c r="A7" s="6" t="s">
        <v>187</v>
      </c>
      <c r="B7" s="6" t="s">
        <v>314</v>
      </c>
      <c r="C7" s="6" t="s">
        <v>189</v>
      </c>
      <c r="D7" s="6" t="s">
        <v>72</v>
      </c>
      <c r="E7" s="6" t="s">
        <v>43</v>
      </c>
      <c r="F7" s="6" t="s">
        <v>119</v>
      </c>
      <c r="G7" s="6" t="s">
        <v>190</v>
      </c>
      <c r="H7" s="6" t="s">
        <v>35</v>
      </c>
      <c r="I7" s="6" t="s">
        <v>35</v>
      </c>
      <c r="J7" s="6" t="s">
        <v>35</v>
      </c>
      <c r="K7" s="14">
        <v>-368</v>
      </c>
      <c r="L7">
        <v>7</v>
      </c>
    </row>
    <row r="8" spans="1:12" ht="12.75">
      <c r="A8" s="6" t="s">
        <v>187</v>
      </c>
      <c r="B8" s="6" t="s">
        <v>314</v>
      </c>
      <c r="C8" s="6" t="s">
        <v>40</v>
      </c>
      <c r="D8" s="6" t="s">
        <v>72</v>
      </c>
      <c r="E8" s="6" t="s">
        <v>174</v>
      </c>
      <c r="F8" s="6" t="s">
        <v>119</v>
      </c>
      <c r="G8" s="6" t="s">
        <v>313</v>
      </c>
      <c r="H8" s="6" t="s">
        <v>35</v>
      </c>
      <c r="I8" s="6" t="s">
        <v>35</v>
      </c>
      <c r="J8" s="6" t="s">
        <v>35</v>
      </c>
      <c r="K8" s="14">
        <v>0</v>
      </c>
      <c r="L8">
        <v>9</v>
      </c>
    </row>
    <row r="9" spans="1:13" ht="12.75">
      <c r="A9" s="6" t="s">
        <v>121</v>
      </c>
      <c r="B9" s="6" t="s">
        <v>122</v>
      </c>
      <c r="C9" s="6" t="s">
        <v>252</v>
      </c>
      <c r="D9" s="6" t="s">
        <v>40</v>
      </c>
      <c r="E9" s="6" t="s">
        <v>178</v>
      </c>
      <c r="F9" s="6" t="s">
        <v>119</v>
      </c>
      <c r="G9" s="6" t="s">
        <v>253</v>
      </c>
      <c r="H9" s="6" t="s">
        <v>35</v>
      </c>
      <c r="I9" s="6" t="s">
        <v>35</v>
      </c>
      <c r="J9" s="6" t="s">
        <v>35</v>
      </c>
      <c r="K9" s="14">
        <v>-200</v>
      </c>
      <c r="L9">
        <v>1</v>
      </c>
      <c r="M9">
        <f>SUM(K9:K15)</f>
        <v>1117</v>
      </c>
    </row>
    <row r="10" spans="1:12" ht="12.75">
      <c r="A10" s="6" t="s">
        <v>121</v>
      </c>
      <c r="B10" s="6" t="s">
        <v>122</v>
      </c>
      <c r="C10" s="6" t="s">
        <v>376</v>
      </c>
      <c r="D10" s="6" t="s">
        <v>40</v>
      </c>
      <c r="E10" s="6" t="s">
        <v>72</v>
      </c>
      <c r="F10" s="6" t="s">
        <v>103</v>
      </c>
      <c r="G10" s="6" t="s">
        <v>377</v>
      </c>
      <c r="H10" s="6" t="s">
        <v>35</v>
      </c>
      <c r="I10" s="6" t="s">
        <v>35</v>
      </c>
      <c r="J10" s="6" t="s">
        <v>35</v>
      </c>
      <c r="K10" s="14">
        <v>-387</v>
      </c>
      <c r="L10">
        <v>3</v>
      </c>
    </row>
    <row r="11" spans="1:12" ht="12.75">
      <c r="A11" s="6" t="s">
        <v>121</v>
      </c>
      <c r="B11" s="6" t="s">
        <v>122</v>
      </c>
      <c r="C11" s="6" t="s">
        <v>32</v>
      </c>
      <c r="D11" s="6" t="s">
        <v>13</v>
      </c>
      <c r="E11" s="6" t="s">
        <v>14</v>
      </c>
      <c r="F11" s="6" t="s">
        <v>34</v>
      </c>
      <c r="G11" s="6" t="s">
        <v>405</v>
      </c>
      <c r="H11" s="6" t="s">
        <v>35</v>
      </c>
      <c r="I11" s="6" t="s">
        <v>35</v>
      </c>
      <c r="J11" s="6" t="s">
        <v>35</v>
      </c>
      <c r="K11" s="14">
        <v>494</v>
      </c>
      <c r="L11">
        <v>4</v>
      </c>
    </row>
    <row r="12" spans="1:12" ht="12.75">
      <c r="A12" s="6" t="s">
        <v>121</v>
      </c>
      <c r="B12" s="6" t="s">
        <v>122</v>
      </c>
      <c r="C12" s="6" t="s">
        <v>42</v>
      </c>
      <c r="D12" s="6" t="s">
        <v>13</v>
      </c>
      <c r="E12" s="6" t="s">
        <v>14</v>
      </c>
      <c r="F12" s="6" t="s">
        <v>34</v>
      </c>
      <c r="G12" s="6" t="s">
        <v>343</v>
      </c>
      <c r="H12" s="6" t="s">
        <v>35</v>
      </c>
      <c r="I12" s="6" t="s">
        <v>35</v>
      </c>
      <c r="J12" s="6" t="s">
        <v>35</v>
      </c>
      <c r="K12" s="14">
        <v>468</v>
      </c>
      <c r="L12">
        <v>6</v>
      </c>
    </row>
    <row r="13" spans="1:12" ht="12.75">
      <c r="A13" s="6" t="s">
        <v>121</v>
      </c>
      <c r="B13" s="6" t="s">
        <v>122</v>
      </c>
      <c r="C13" s="6" t="s">
        <v>13</v>
      </c>
      <c r="D13" s="6" t="s">
        <v>13</v>
      </c>
      <c r="E13" s="6" t="s">
        <v>14</v>
      </c>
      <c r="F13" s="6" t="s">
        <v>34</v>
      </c>
      <c r="G13" s="6" t="s">
        <v>183</v>
      </c>
      <c r="H13" s="6" t="s">
        <v>35</v>
      </c>
      <c r="I13" s="6" t="s">
        <v>35</v>
      </c>
      <c r="J13" s="6" t="s">
        <v>35</v>
      </c>
      <c r="K13" s="14">
        <v>499</v>
      </c>
      <c r="L13">
        <v>7</v>
      </c>
    </row>
    <row r="14" spans="1:12" ht="12.75">
      <c r="A14" s="6" t="s">
        <v>121</v>
      </c>
      <c r="B14" s="6" t="s">
        <v>122</v>
      </c>
      <c r="C14" s="6" t="s">
        <v>43</v>
      </c>
      <c r="D14" s="6" t="s">
        <v>13</v>
      </c>
      <c r="E14" s="6" t="s">
        <v>71</v>
      </c>
      <c r="F14" s="6" t="s">
        <v>34</v>
      </c>
      <c r="G14" s="6" t="s">
        <v>330</v>
      </c>
      <c r="H14" s="6" t="s">
        <v>35</v>
      </c>
      <c r="I14" s="6" t="s">
        <v>35</v>
      </c>
      <c r="J14" s="6" t="s">
        <v>35</v>
      </c>
      <c r="K14" s="14">
        <v>243</v>
      </c>
      <c r="L14">
        <v>10</v>
      </c>
    </row>
    <row r="15" spans="1:12" ht="12.75">
      <c r="A15" s="6" t="s">
        <v>121</v>
      </c>
      <c r="B15" s="6" t="s">
        <v>122</v>
      </c>
      <c r="C15" s="6" t="s">
        <v>98</v>
      </c>
      <c r="D15" s="6" t="s">
        <v>14</v>
      </c>
      <c r="E15" s="6" t="s">
        <v>14</v>
      </c>
      <c r="F15" s="6" t="s">
        <v>34</v>
      </c>
      <c r="G15" s="6" t="s">
        <v>123</v>
      </c>
      <c r="H15" s="6" t="s">
        <v>35</v>
      </c>
      <c r="I15" s="6" t="s">
        <v>35</v>
      </c>
      <c r="J15" s="6" t="s">
        <v>35</v>
      </c>
      <c r="K15" s="14">
        <v>0</v>
      </c>
      <c r="L15">
        <v>12</v>
      </c>
    </row>
    <row r="16" spans="1:13" ht="12.75">
      <c r="A16" s="6" t="s">
        <v>78</v>
      </c>
      <c r="B16" s="6" t="s">
        <v>144</v>
      </c>
      <c r="C16" s="6" t="s">
        <v>31</v>
      </c>
      <c r="D16" s="6" t="s">
        <v>42</v>
      </c>
      <c r="E16" s="6" t="s">
        <v>90</v>
      </c>
      <c r="F16" s="6" t="s">
        <v>34</v>
      </c>
      <c r="G16" s="6" t="s">
        <v>229</v>
      </c>
      <c r="H16" s="6" t="s">
        <v>35</v>
      </c>
      <c r="I16" s="6" t="s">
        <v>35</v>
      </c>
      <c r="J16" s="6" t="s">
        <v>35</v>
      </c>
      <c r="K16" s="14">
        <v>666</v>
      </c>
      <c r="L16">
        <v>1</v>
      </c>
      <c r="M16">
        <f>SUM(K16:K22)</f>
        <v>2757</v>
      </c>
    </row>
    <row r="17" spans="1:12" ht="12.75">
      <c r="A17" s="6" t="s">
        <v>78</v>
      </c>
      <c r="B17" s="6" t="s">
        <v>144</v>
      </c>
      <c r="C17" s="6" t="s">
        <v>83</v>
      </c>
      <c r="D17" s="6" t="s">
        <v>138</v>
      </c>
      <c r="E17" s="6" t="s">
        <v>359</v>
      </c>
      <c r="F17" s="6" t="s">
        <v>103</v>
      </c>
      <c r="G17" s="6" t="s">
        <v>391</v>
      </c>
      <c r="H17" s="6" t="s">
        <v>35</v>
      </c>
      <c r="I17" s="6" t="s">
        <v>35</v>
      </c>
      <c r="J17" s="6" t="s">
        <v>35</v>
      </c>
      <c r="K17" s="14">
        <v>-846</v>
      </c>
      <c r="L17">
        <v>3</v>
      </c>
    </row>
    <row r="18" spans="1:12" ht="12.75">
      <c r="A18" s="6" t="s">
        <v>78</v>
      </c>
      <c r="B18" s="6" t="s">
        <v>144</v>
      </c>
      <c r="C18" s="6" t="s">
        <v>47</v>
      </c>
      <c r="D18" s="6" t="s">
        <v>42</v>
      </c>
      <c r="E18" s="6" t="s">
        <v>233</v>
      </c>
      <c r="F18" s="6" t="s">
        <v>103</v>
      </c>
      <c r="G18" s="6" t="s">
        <v>409</v>
      </c>
      <c r="H18" s="6" t="s">
        <v>35</v>
      </c>
      <c r="I18" s="6" t="s">
        <v>35</v>
      </c>
      <c r="J18" s="6" t="s">
        <v>35</v>
      </c>
      <c r="K18" s="14">
        <v>-789</v>
      </c>
      <c r="L18">
        <v>4</v>
      </c>
    </row>
    <row r="19" spans="1:12" ht="12.75">
      <c r="A19" s="6" t="s">
        <v>78</v>
      </c>
      <c r="B19" s="6" t="s">
        <v>144</v>
      </c>
      <c r="C19" s="6" t="s">
        <v>145</v>
      </c>
      <c r="D19" s="6" t="s">
        <v>32</v>
      </c>
      <c r="E19" s="6" t="s">
        <v>33</v>
      </c>
      <c r="F19" s="6" t="s">
        <v>34</v>
      </c>
      <c r="G19" s="6" t="s">
        <v>340</v>
      </c>
      <c r="H19" s="6" t="s">
        <v>35</v>
      </c>
      <c r="I19" s="6" t="s">
        <v>35</v>
      </c>
      <c r="J19" s="6" t="s">
        <v>35</v>
      </c>
      <c r="K19" s="14">
        <v>780</v>
      </c>
      <c r="L19">
        <v>6</v>
      </c>
    </row>
    <row r="20" spans="1:12" ht="12.75">
      <c r="A20" s="6" t="s">
        <v>78</v>
      </c>
      <c r="B20" s="6" t="s">
        <v>144</v>
      </c>
      <c r="C20" s="6" t="s">
        <v>160</v>
      </c>
      <c r="D20" s="6" t="s">
        <v>94</v>
      </c>
      <c r="E20" s="6" t="s">
        <v>83</v>
      </c>
      <c r="F20" s="6" t="s">
        <v>34</v>
      </c>
      <c r="G20" s="6" t="s">
        <v>161</v>
      </c>
      <c r="H20" s="6" t="s">
        <v>35</v>
      </c>
      <c r="I20" s="6" t="s">
        <v>35</v>
      </c>
      <c r="J20" s="6" t="s">
        <v>35</v>
      </c>
      <c r="K20" s="14">
        <v>832</v>
      </c>
      <c r="L20">
        <v>7</v>
      </c>
    </row>
    <row r="21" spans="1:12" ht="12.75">
      <c r="A21" s="6" t="s">
        <v>78</v>
      </c>
      <c r="B21" s="6" t="s">
        <v>144</v>
      </c>
      <c r="C21" s="6" t="s">
        <v>98</v>
      </c>
      <c r="D21" s="6" t="s">
        <v>71</v>
      </c>
      <c r="E21" s="6" t="s">
        <v>72</v>
      </c>
      <c r="F21" s="6" t="s">
        <v>34</v>
      </c>
      <c r="G21" s="6" t="s">
        <v>269</v>
      </c>
      <c r="H21" s="6" t="s">
        <v>35</v>
      </c>
      <c r="I21" s="6" t="s">
        <v>35</v>
      </c>
      <c r="J21" s="6" t="s">
        <v>35</v>
      </c>
      <c r="K21" s="14">
        <v>1710</v>
      </c>
      <c r="L21">
        <v>9</v>
      </c>
    </row>
    <row r="22" spans="1:12" ht="12.75">
      <c r="A22" s="6" t="s">
        <v>78</v>
      </c>
      <c r="B22" s="6" t="s">
        <v>144</v>
      </c>
      <c r="C22" s="6" t="s">
        <v>183</v>
      </c>
      <c r="D22" s="6" t="s">
        <v>32</v>
      </c>
      <c r="E22" s="6" t="s">
        <v>234</v>
      </c>
      <c r="F22" s="6" t="s">
        <v>34</v>
      </c>
      <c r="G22" s="6" t="s">
        <v>325</v>
      </c>
      <c r="H22" s="6" t="s">
        <v>35</v>
      </c>
      <c r="I22" s="6" t="s">
        <v>35</v>
      </c>
      <c r="J22" s="6" t="s">
        <v>35</v>
      </c>
      <c r="K22" s="14">
        <v>404</v>
      </c>
      <c r="L22">
        <v>10</v>
      </c>
    </row>
    <row r="23" spans="1:13" ht="12.75">
      <c r="A23" s="6" t="s">
        <v>78</v>
      </c>
      <c r="B23" s="6" t="s">
        <v>79</v>
      </c>
      <c r="C23" s="6" t="s">
        <v>14</v>
      </c>
      <c r="D23" s="6" t="s">
        <v>14</v>
      </c>
      <c r="E23" s="6" t="s">
        <v>14</v>
      </c>
      <c r="F23" s="6" t="s">
        <v>34</v>
      </c>
      <c r="G23" s="6" t="s">
        <v>14</v>
      </c>
      <c r="H23" s="6" t="s">
        <v>35</v>
      </c>
      <c r="I23" s="6" t="s">
        <v>35</v>
      </c>
      <c r="J23" s="6" t="s">
        <v>35</v>
      </c>
      <c r="K23" s="14">
        <v>14</v>
      </c>
      <c r="L23">
        <v>5</v>
      </c>
      <c r="M23">
        <f>SUM(K23:K24)</f>
        <v>14</v>
      </c>
    </row>
    <row r="24" spans="1:12" ht="12.75">
      <c r="A24" s="6" t="s">
        <v>78</v>
      </c>
      <c r="B24" s="6" t="s">
        <v>79</v>
      </c>
      <c r="C24" s="6" t="s">
        <v>71</v>
      </c>
      <c r="D24" s="6" t="s">
        <v>14</v>
      </c>
      <c r="E24" s="6" t="s">
        <v>13</v>
      </c>
      <c r="F24" s="6" t="s">
        <v>34</v>
      </c>
      <c r="G24" s="6" t="s">
        <v>80</v>
      </c>
      <c r="H24" s="6" t="s">
        <v>35</v>
      </c>
      <c r="I24" s="6" t="s">
        <v>35</v>
      </c>
      <c r="J24" s="6" t="s">
        <v>35</v>
      </c>
      <c r="K24" s="14">
        <v>0</v>
      </c>
      <c r="L24">
        <v>12</v>
      </c>
    </row>
    <row r="25" spans="1:13" ht="12.75">
      <c r="A25" s="6" t="s">
        <v>140</v>
      </c>
      <c r="B25" s="6" t="s">
        <v>115</v>
      </c>
      <c r="C25" s="6" t="s">
        <v>39</v>
      </c>
      <c r="D25" s="6" t="s">
        <v>57</v>
      </c>
      <c r="E25" s="6" t="s">
        <v>71</v>
      </c>
      <c r="F25" s="6" t="s">
        <v>103</v>
      </c>
      <c r="G25" s="6" t="s">
        <v>237</v>
      </c>
      <c r="H25" s="6" t="s">
        <v>35</v>
      </c>
      <c r="I25" s="6" t="s">
        <v>35</v>
      </c>
      <c r="J25" s="6" t="s">
        <v>35</v>
      </c>
      <c r="K25" s="14">
        <v>-400</v>
      </c>
      <c r="L25">
        <v>1</v>
      </c>
      <c r="M25">
        <f>SUM(K25:K26)</f>
        <v>94</v>
      </c>
    </row>
    <row r="26" spans="1:12" ht="12.75">
      <c r="A26" s="6" t="s">
        <v>140</v>
      </c>
      <c r="B26" s="6" t="s">
        <v>115</v>
      </c>
      <c r="C26" s="6" t="s">
        <v>13</v>
      </c>
      <c r="D26" s="6" t="s">
        <v>14</v>
      </c>
      <c r="E26" s="6" t="s">
        <v>14</v>
      </c>
      <c r="F26" s="6" t="s">
        <v>34</v>
      </c>
      <c r="G26" s="6" t="s">
        <v>93</v>
      </c>
      <c r="H26" s="6" t="s">
        <v>35</v>
      </c>
      <c r="I26" s="6" t="s">
        <v>35</v>
      </c>
      <c r="J26" s="6" t="s">
        <v>35</v>
      </c>
      <c r="K26" s="14">
        <v>494</v>
      </c>
      <c r="L26">
        <v>4</v>
      </c>
    </row>
    <row r="27" spans="1:13" ht="12.75">
      <c r="A27" s="6" t="s">
        <v>140</v>
      </c>
      <c r="B27" s="6" t="s">
        <v>141</v>
      </c>
      <c r="C27" s="6" t="s">
        <v>94</v>
      </c>
      <c r="D27" s="6" t="s">
        <v>57</v>
      </c>
      <c r="E27" s="6" t="s">
        <v>189</v>
      </c>
      <c r="F27" s="6" t="s">
        <v>34</v>
      </c>
      <c r="G27" s="6" t="s">
        <v>339</v>
      </c>
      <c r="H27" s="6" t="s">
        <v>35</v>
      </c>
      <c r="I27" s="6" t="s">
        <v>35</v>
      </c>
      <c r="J27" s="6" t="s">
        <v>35</v>
      </c>
      <c r="K27" s="14">
        <v>624</v>
      </c>
      <c r="L27">
        <v>6</v>
      </c>
      <c r="M27">
        <f>SUM(K27:K29)</f>
        <v>1612</v>
      </c>
    </row>
    <row r="28" spans="1:12" ht="12.75">
      <c r="A28" s="6" t="s">
        <v>140</v>
      </c>
      <c r="B28" s="6" t="s">
        <v>141</v>
      </c>
      <c r="C28" s="6" t="s">
        <v>14</v>
      </c>
      <c r="D28" s="6" t="s">
        <v>14</v>
      </c>
      <c r="E28" s="6" t="s">
        <v>71</v>
      </c>
      <c r="F28" s="6" t="s">
        <v>34</v>
      </c>
      <c r="G28" s="6" t="s">
        <v>142</v>
      </c>
      <c r="H28" s="6" t="s">
        <v>35</v>
      </c>
      <c r="I28" s="6" t="s">
        <v>35</v>
      </c>
      <c r="J28" s="6" t="s">
        <v>35</v>
      </c>
      <c r="K28" s="14">
        <v>665</v>
      </c>
      <c r="L28">
        <v>7</v>
      </c>
    </row>
    <row r="29" spans="1:12" ht="12.75">
      <c r="A29" s="6" t="s">
        <v>140</v>
      </c>
      <c r="B29" s="6" t="s">
        <v>141</v>
      </c>
      <c r="C29" s="6" t="s">
        <v>212</v>
      </c>
      <c r="D29" s="6" t="s">
        <v>57</v>
      </c>
      <c r="E29" s="6" t="s">
        <v>32</v>
      </c>
      <c r="F29" s="6" t="s">
        <v>34</v>
      </c>
      <c r="G29" s="6" t="s">
        <v>329</v>
      </c>
      <c r="H29" s="6" t="s">
        <v>35</v>
      </c>
      <c r="I29" s="6" t="s">
        <v>35</v>
      </c>
      <c r="J29" s="6" t="s">
        <v>35</v>
      </c>
      <c r="K29" s="14">
        <v>323</v>
      </c>
      <c r="L29">
        <v>10</v>
      </c>
    </row>
    <row r="30" spans="1:13" ht="12.75">
      <c r="A30" s="6" t="s">
        <v>68</v>
      </c>
      <c r="B30" s="6" t="s">
        <v>193</v>
      </c>
      <c r="C30" s="6" t="s">
        <v>102</v>
      </c>
      <c r="D30" s="6" t="s">
        <v>58</v>
      </c>
      <c r="E30" s="6" t="s">
        <v>33</v>
      </c>
      <c r="F30" s="6" t="s">
        <v>34</v>
      </c>
      <c r="G30" s="6" t="s">
        <v>104</v>
      </c>
      <c r="H30" s="6" t="s">
        <v>35</v>
      </c>
      <c r="I30" s="6" t="s">
        <v>35</v>
      </c>
      <c r="J30" s="6" t="s">
        <v>35</v>
      </c>
      <c r="K30" s="14">
        <v>1466</v>
      </c>
      <c r="L30">
        <v>1</v>
      </c>
      <c r="M30">
        <f>SUM(K30:K32)</f>
        <v>4459</v>
      </c>
    </row>
    <row r="31" spans="1:12" ht="12.75">
      <c r="A31" s="6" t="s">
        <v>68</v>
      </c>
      <c r="B31" s="6" t="s">
        <v>193</v>
      </c>
      <c r="C31" s="6" t="s">
        <v>93</v>
      </c>
      <c r="D31" s="6" t="s">
        <v>13</v>
      </c>
      <c r="E31" s="6" t="s">
        <v>71</v>
      </c>
      <c r="F31" s="6" t="s">
        <v>34</v>
      </c>
      <c r="G31" s="6" t="s">
        <v>401</v>
      </c>
      <c r="H31" s="6" t="s">
        <v>35</v>
      </c>
      <c r="I31" s="6" t="s">
        <v>35</v>
      </c>
      <c r="J31" s="6" t="s">
        <v>35</v>
      </c>
      <c r="K31" s="14">
        <v>1772</v>
      </c>
      <c r="L31">
        <v>3</v>
      </c>
    </row>
    <row r="32" spans="1:12" ht="12.75">
      <c r="A32" s="6" t="s">
        <v>68</v>
      </c>
      <c r="B32" s="6" t="s">
        <v>193</v>
      </c>
      <c r="C32" s="6" t="s">
        <v>70</v>
      </c>
      <c r="D32" s="6" t="s">
        <v>57</v>
      </c>
      <c r="E32" s="6" t="s">
        <v>76</v>
      </c>
      <c r="F32" s="6" t="s">
        <v>34</v>
      </c>
      <c r="G32" s="6" t="s">
        <v>265</v>
      </c>
      <c r="H32" s="6" t="s">
        <v>35</v>
      </c>
      <c r="I32" s="6" t="s">
        <v>35</v>
      </c>
      <c r="J32" s="6" t="s">
        <v>35</v>
      </c>
      <c r="K32" s="14">
        <v>1221</v>
      </c>
      <c r="L32">
        <v>4</v>
      </c>
    </row>
    <row r="33" spans="1:12" ht="12.75">
      <c r="A33" s="6" t="s">
        <v>68</v>
      </c>
      <c r="B33" s="6" t="s">
        <v>193</v>
      </c>
      <c r="C33" s="6" t="s">
        <v>353</v>
      </c>
      <c r="D33" s="6" t="s">
        <v>32</v>
      </c>
      <c r="E33" s="6" t="s">
        <v>32</v>
      </c>
      <c r="F33" s="6" t="s">
        <v>34</v>
      </c>
      <c r="G33" s="6" t="s">
        <v>354</v>
      </c>
      <c r="H33" s="6" t="s">
        <v>35</v>
      </c>
      <c r="I33" s="6" t="s">
        <v>35</v>
      </c>
      <c r="J33" s="6" t="s">
        <v>35</v>
      </c>
      <c r="K33" s="14">
        <v>1245</v>
      </c>
      <c r="L33">
        <v>6</v>
      </c>
    </row>
    <row r="34" spans="1:12" ht="12.75">
      <c r="A34" s="6" t="s">
        <v>68</v>
      </c>
      <c r="B34" s="6" t="s">
        <v>193</v>
      </c>
      <c r="C34" s="6" t="s">
        <v>183</v>
      </c>
      <c r="D34" s="6" t="s">
        <v>72</v>
      </c>
      <c r="E34" s="6" t="s">
        <v>40</v>
      </c>
      <c r="F34" s="6" t="s">
        <v>34</v>
      </c>
      <c r="G34" s="6" t="s">
        <v>194</v>
      </c>
      <c r="H34" s="6" t="s">
        <v>35</v>
      </c>
      <c r="I34" s="6" t="s">
        <v>35</v>
      </c>
      <c r="J34" s="6" t="s">
        <v>35</v>
      </c>
      <c r="K34" s="14">
        <v>1747</v>
      </c>
      <c r="L34">
        <v>7</v>
      </c>
    </row>
    <row r="35" spans="1:13" ht="12.75">
      <c r="A35" s="6" t="s">
        <v>68</v>
      </c>
      <c r="B35" s="6" t="s">
        <v>69</v>
      </c>
      <c r="C35" s="6" t="s">
        <v>14</v>
      </c>
      <c r="D35" s="6" t="s">
        <v>14</v>
      </c>
      <c r="E35" s="6" t="s">
        <v>14</v>
      </c>
      <c r="F35" s="6" t="s">
        <v>34</v>
      </c>
      <c r="G35" s="6" t="s">
        <v>14</v>
      </c>
      <c r="H35" s="6" t="s">
        <v>35</v>
      </c>
      <c r="I35" s="6" t="s">
        <v>35</v>
      </c>
      <c r="J35" s="6" t="s">
        <v>35</v>
      </c>
      <c r="K35" s="14">
        <v>274</v>
      </c>
      <c r="L35">
        <v>5</v>
      </c>
      <c r="M35">
        <f>SUM(K35:K37)</f>
        <v>1647</v>
      </c>
    </row>
    <row r="36" spans="1:12" ht="12.75">
      <c r="A36" s="6" t="s">
        <v>68</v>
      </c>
      <c r="B36" s="6" t="s">
        <v>69</v>
      </c>
      <c r="C36" s="6" t="s">
        <v>70</v>
      </c>
      <c r="D36" s="6" t="s">
        <v>71</v>
      </c>
      <c r="E36" s="6" t="s">
        <v>72</v>
      </c>
      <c r="F36" s="6" t="s">
        <v>34</v>
      </c>
      <c r="G36" s="6" t="s">
        <v>73</v>
      </c>
      <c r="H36" s="6" t="s">
        <v>35</v>
      </c>
      <c r="I36" s="6" t="s">
        <v>35</v>
      </c>
      <c r="J36" s="6" t="s">
        <v>35</v>
      </c>
      <c r="K36" s="14">
        <v>200</v>
      </c>
      <c r="L36">
        <v>12</v>
      </c>
    </row>
    <row r="37" spans="1:13" ht="12.75">
      <c r="A37" s="6" t="s">
        <v>198</v>
      </c>
      <c r="B37" s="6" t="s">
        <v>199</v>
      </c>
      <c r="C37" s="6" t="s">
        <v>76</v>
      </c>
      <c r="D37" s="6" t="s">
        <v>13</v>
      </c>
      <c r="E37" s="6" t="s">
        <v>33</v>
      </c>
      <c r="F37" s="6" t="s">
        <v>34</v>
      </c>
      <c r="G37" s="6" t="s">
        <v>265</v>
      </c>
      <c r="H37" s="6" t="s">
        <v>35</v>
      </c>
      <c r="I37" s="6" t="s">
        <v>35</v>
      </c>
      <c r="J37" s="6" t="s">
        <v>35</v>
      </c>
      <c r="K37" s="14">
        <v>1173</v>
      </c>
      <c r="L37">
        <v>1</v>
      </c>
      <c r="M37">
        <f>SUM(K37:K39)</f>
        <v>2278</v>
      </c>
    </row>
    <row r="38" spans="1:12" ht="12.75">
      <c r="A38" s="6" t="s">
        <v>198</v>
      </c>
      <c r="B38" s="6" t="s">
        <v>199</v>
      </c>
      <c r="C38" s="6" t="s">
        <v>39</v>
      </c>
      <c r="D38" s="6" t="s">
        <v>13</v>
      </c>
      <c r="E38" s="6" t="s">
        <v>93</v>
      </c>
      <c r="F38" s="6" t="s">
        <v>34</v>
      </c>
      <c r="G38" s="6" t="s">
        <v>95</v>
      </c>
      <c r="H38" s="6" t="s">
        <v>35</v>
      </c>
      <c r="I38" s="6" t="s">
        <v>35</v>
      </c>
      <c r="J38" s="6" t="s">
        <v>35</v>
      </c>
      <c r="K38" s="14">
        <v>1417</v>
      </c>
      <c r="L38">
        <v>3</v>
      </c>
    </row>
    <row r="39" spans="1:12" ht="12.75">
      <c r="A39" s="6" t="s">
        <v>198</v>
      </c>
      <c r="B39" s="6" t="s">
        <v>199</v>
      </c>
      <c r="C39" s="6" t="s">
        <v>234</v>
      </c>
      <c r="D39" s="6" t="s">
        <v>13</v>
      </c>
      <c r="E39" s="6" t="s">
        <v>58</v>
      </c>
      <c r="F39" s="6" t="s">
        <v>103</v>
      </c>
      <c r="G39" s="6" t="s">
        <v>413</v>
      </c>
      <c r="H39" s="6" t="s">
        <v>35</v>
      </c>
      <c r="I39" s="6" t="s">
        <v>35</v>
      </c>
      <c r="J39" s="6" t="s">
        <v>35</v>
      </c>
      <c r="K39" s="14">
        <v>-312</v>
      </c>
      <c r="L39">
        <v>4</v>
      </c>
    </row>
    <row r="40" spans="1:12" ht="12.75">
      <c r="A40" s="6" t="s">
        <v>198</v>
      </c>
      <c r="B40" s="6" t="s">
        <v>199</v>
      </c>
      <c r="C40" s="6" t="s">
        <v>40</v>
      </c>
      <c r="D40" s="6" t="s">
        <v>71</v>
      </c>
      <c r="E40" s="6" t="s">
        <v>71</v>
      </c>
      <c r="F40" s="6" t="s">
        <v>34</v>
      </c>
      <c r="G40" s="6" t="s">
        <v>256</v>
      </c>
      <c r="H40" s="6" t="s">
        <v>35</v>
      </c>
      <c r="I40" s="6" t="s">
        <v>35</v>
      </c>
      <c r="J40" s="6" t="s">
        <v>35</v>
      </c>
      <c r="K40" s="14">
        <v>996</v>
      </c>
      <c r="L40">
        <v>6</v>
      </c>
    </row>
    <row r="41" spans="1:12" ht="12.75">
      <c r="A41" s="6" t="s">
        <v>198</v>
      </c>
      <c r="B41" s="6" t="s">
        <v>199</v>
      </c>
      <c r="C41" s="6" t="s">
        <v>181</v>
      </c>
      <c r="D41" s="6" t="s">
        <v>14</v>
      </c>
      <c r="E41" s="6" t="s">
        <v>71</v>
      </c>
      <c r="F41" s="6" t="s">
        <v>34</v>
      </c>
      <c r="G41" s="6" t="s">
        <v>48</v>
      </c>
      <c r="H41" s="6" t="s">
        <v>35</v>
      </c>
      <c r="I41" s="6" t="s">
        <v>35</v>
      </c>
      <c r="J41" s="6" t="s">
        <v>35</v>
      </c>
      <c r="K41" s="14">
        <v>1397</v>
      </c>
      <c r="L41">
        <v>7</v>
      </c>
    </row>
    <row r="42" spans="1:12" ht="12.75">
      <c r="A42" s="6" t="s">
        <v>198</v>
      </c>
      <c r="B42" s="6" t="s">
        <v>199</v>
      </c>
      <c r="C42" s="6" t="s">
        <v>133</v>
      </c>
      <c r="D42" s="6" t="s">
        <v>39</v>
      </c>
      <c r="E42" s="6" t="s">
        <v>93</v>
      </c>
      <c r="F42" s="6" t="s">
        <v>34</v>
      </c>
      <c r="G42" s="6" t="s">
        <v>372</v>
      </c>
      <c r="H42" s="6" t="s">
        <v>35</v>
      </c>
      <c r="I42" s="6" t="s">
        <v>35</v>
      </c>
      <c r="J42" s="6" t="s">
        <v>35</v>
      </c>
      <c r="K42" s="14">
        <v>2430</v>
      </c>
      <c r="L42">
        <v>15</v>
      </c>
    </row>
    <row r="43" spans="1:13" ht="12.75">
      <c r="A43" s="6" t="s">
        <v>169</v>
      </c>
      <c r="B43" s="6" t="s">
        <v>162</v>
      </c>
      <c r="C43" s="6" t="s">
        <v>43</v>
      </c>
      <c r="D43" s="6" t="s">
        <v>14</v>
      </c>
      <c r="E43" s="6" t="s">
        <v>14</v>
      </c>
      <c r="F43" s="6" t="s">
        <v>34</v>
      </c>
      <c r="G43" s="6" t="s">
        <v>251</v>
      </c>
      <c r="H43" s="6" t="s">
        <v>35</v>
      </c>
      <c r="I43" s="6" t="s">
        <v>35</v>
      </c>
      <c r="J43" s="6" t="s">
        <v>35</v>
      </c>
      <c r="K43" s="14">
        <v>666</v>
      </c>
      <c r="L43">
        <v>1</v>
      </c>
      <c r="M43">
        <f>SUM(K43:K45)</f>
        <v>2198</v>
      </c>
    </row>
    <row r="44" spans="1:12" ht="12.75">
      <c r="A44" s="6" t="s">
        <v>169</v>
      </c>
      <c r="B44" s="6" t="s">
        <v>162</v>
      </c>
      <c r="C44" s="6" t="s">
        <v>102</v>
      </c>
      <c r="D44" s="6" t="s">
        <v>39</v>
      </c>
      <c r="E44" s="6" t="s">
        <v>39</v>
      </c>
      <c r="F44" s="6" t="s">
        <v>34</v>
      </c>
      <c r="G44" s="6" t="s">
        <v>329</v>
      </c>
      <c r="H44" s="6" t="s">
        <v>35</v>
      </c>
      <c r="I44" s="6" t="s">
        <v>35</v>
      </c>
      <c r="J44" s="6" t="s">
        <v>35</v>
      </c>
      <c r="K44" s="14">
        <v>709</v>
      </c>
      <c r="L44">
        <v>3</v>
      </c>
    </row>
    <row r="45" spans="1:12" ht="12.75">
      <c r="A45" s="6" t="s">
        <v>169</v>
      </c>
      <c r="B45" s="6" t="s">
        <v>162</v>
      </c>
      <c r="C45" s="6" t="s">
        <v>336</v>
      </c>
      <c r="D45" s="6" t="s">
        <v>58</v>
      </c>
      <c r="E45" s="6" t="s">
        <v>33</v>
      </c>
      <c r="F45" s="6" t="s">
        <v>34</v>
      </c>
      <c r="G45" s="6" t="s">
        <v>410</v>
      </c>
      <c r="H45" s="6" t="s">
        <v>35</v>
      </c>
      <c r="I45" s="6" t="s">
        <v>35</v>
      </c>
      <c r="J45" s="6" t="s">
        <v>35</v>
      </c>
      <c r="K45" s="14">
        <v>823</v>
      </c>
      <c r="L45">
        <v>4</v>
      </c>
    </row>
    <row r="46" spans="1:12" ht="12.75">
      <c r="A46" s="6" t="s">
        <v>169</v>
      </c>
      <c r="B46" s="6" t="s">
        <v>162</v>
      </c>
      <c r="C46" s="6" t="s">
        <v>348</v>
      </c>
      <c r="D46" s="6" t="s">
        <v>93</v>
      </c>
      <c r="E46" s="6" t="s">
        <v>33</v>
      </c>
      <c r="F46" s="6" t="s">
        <v>119</v>
      </c>
      <c r="G46" s="6" t="s">
        <v>349</v>
      </c>
      <c r="H46" s="6" t="s">
        <v>35</v>
      </c>
      <c r="I46" s="6" t="s">
        <v>35</v>
      </c>
      <c r="J46" s="6" t="s">
        <v>35</v>
      </c>
      <c r="K46" s="14">
        <v>-420</v>
      </c>
      <c r="L46">
        <v>6</v>
      </c>
    </row>
    <row r="47" spans="1:12" ht="12.75">
      <c r="A47" s="6" t="s">
        <v>169</v>
      </c>
      <c r="B47" s="6" t="s">
        <v>162</v>
      </c>
      <c r="C47" s="6" t="s">
        <v>32</v>
      </c>
      <c r="D47" s="6" t="s">
        <v>14</v>
      </c>
      <c r="E47" s="6" t="s">
        <v>57</v>
      </c>
      <c r="F47" s="6" t="s">
        <v>34</v>
      </c>
      <c r="G47" s="6" t="s">
        <v>170</v>
      </c>
      <c r="H47" s="6" t="s">
        <v>35</v>
      </c>
      <c r="I47" s="6" t="s">
        <v>35</v>
      </c>
      <c r="J47" s="6" t="s">
        <v>35</v>
      </c>
      <c r="K47" s="14">
        <v>832</v>
      </c>
      <c r="L47">
        <v>7</v>
      </c>
    </row>
    <row r="48" spans="1:13" ht="12.75">
      <c r="A48" s="6" t="s">
        <v>36</v>
      </c>
      <c r="B48" s="6" t="s">
        <v>37</v>
      </c>
      <c r="C48" s="6" t="s">
        <v>40</v>
      </c>
      <c r="D48" s="6" t="s">
        <v>58</v>
      </c>
      <c r="E48" s="6" t="s">
        <v>13</v>
      </c>
      <c r="F48" s="6" t="s">
        <v>34</v>
      </c>
      <c r="G48" s="6" t="s">
        <v>256</v>
      </c>
      <c r="H48" s="6" t="s">
        <v>35</v>
      </c>
      <c r="I48" s="6" t="s">
        <v>35</v>
      </c>
      <c r="J48" s="6" t="s">
        <v>35</v>
      </c>
      <c r="K48" s="14">
        <v>1173</v>
      </c>
      <c r="L48">
        <v>1</v>
      </c>
      <c r="M48">
        <f>SUM(K48:K50)</f>
        <v>3567</v>
      </c>
    </row>
    <row r="49" spans="1:12" ht="12.75">
      <c r="A49" s="6" t="s">
        <v>36</v>
      </c>
      <c r="B49" s="6" t="s">
        <v>37</v>
      </c>
      <c r="C49" s="6" t="s">
        <v>32</v>
      </c>
      <c r="D49" s="6" t="s">
        <v>14</v>
      </c>
      <c r="E49" s="6" t="s">
        <v>13</v>
      </c>
      <c r="F49" s="6" t="s">
        <v>34</v>
      </c>
      <c r="G49" s="6" t="s">
        <v>317</v>
      </c>
      <c r="H49" s="6" t="s">
        <v>35</v>
      </c>
      <c r="I49" s="6" t="s">
        <v>35</v>
      </c>
      <c r="J49" s="6" t="s">
        <v>35</v>
      </c>
      <c r="K49" s="14">
        <v>1417</v>
      </c>
      <c r="L49">
        <v>3</v>
      </c>
    </row>
    <row r="50" spans="1:12" ht="12.75">
      <c r="A50" s="6" t="s">
        <v>36</v>
      </c>
      <c r="B50" s="6" t="s">
        <v>37</v>
      </c>
      <c r="C50" s="6" t="s">
        <v>72</v>
      </c>
      <c r="D50" s="6" t="s">
        <v>13</v>
      </c>
      <c r="E50" s="6" t="s">
        <v>71</v>
      </c>
      <c r="F50" s="6" t="s">
        <v>34</v>
      </c>
      <c r="G50" s="6" t="s">
        <v>257</v>
      </c>
      <c r="H50" s="6" t="s">
        <v>35</v>
      </c>
      <c r="I50" s="6" t="s">
        <v>35</v>
      </c>
      <c r="J50" s="6" t="s">
        <v>35</v>
      </c>
      <c r="K50" s="14">
        <v>977</v>
      </c>
      <c r="L50">
        <v>4</v>
      </c>
    </row>
    <row r="51" spans="1:12" ht="12.75">
      <c r="A51" s="6" t="s">
        <v>36</v>
      </c>
      <c r="B51" s="6" t="s">
        <v>37</v>
      </c>
      <c r="C51" s="6" t="s">
        <v>71</v>
      </c>
      <c r="D51" s="6" t="s">
        <v>14</v>
      </c>
      <c r="E51" s="6" t="s">
        <v>14</v>
      </c>
      <c r="F51" s="6" t="s">
        <v>34</v>
      </c>
      <c r="G51" s="6" t="s">
        <v>38</v>
      </c>
      <c r="H51" s="6" t="s">
        <v>35</v>
      </c>
      <c r="I51" s="6" t="s">
        <v>35</v>
      </c>
      <c r="J51" s="6" t="s">
        <v>35</v>
      </c>
      <c r="K51" s="14">
        <v>366</v>
      </c>
      <c r="L51">
        <v>5</v>
      </c>
    </row>
    <row r="52" spans="1:12" ht="12.75">
      <c r="A52" s="6" t="s">
        <v>36</v>
      </c>
      <c r="B52" s="6" t="s">
        <v>37</v>
      </c>
      <c r="C52" s="6" t="s">
        <v>39</v>
      </c>
      <c r="D52" s="6" t="s">
        <v>71</v>
      </c>
      <c r="E52" s="6" t="s">
        <v>14</v>
      </c>
      <c r="F52" s="6" t="s">
        <v>34</v>
      </c>
      <c r="G52" s="6" t="s">
        <v>142</v>
      </c>
      <c r="H52" s="6" t="s">
        <v>35</v>
      </c>
      <c r="I52" s="6" t="s">
        <v>35</v>
      </c>
      <c r="J52" s="6" t="s">
        <v>35</v>
      </c>
      <c r="K52" s="14">
        <v>996</v>
      </c>
      <c r="L52">
        <v>6</v>
      </c>
    </row>
    <row r="53" spans="1:12" ht="12.75">
      <c r="A53" s="6" t="s">
        <v>36</v>
      </c>
      <c r="B53" s="6" t="s">
        <v>37</v>
      </c>
      <c r="C53" s="6" t="s">
        <v>189</v>
      </c>
      <c r="D53" s="6" t="s">
        <v>71</v>
      </c>
      <c r="E53" s="6" t="s">
        <v>71</v>
      </c>
      <c r="F53" s="6" t="s">
        <v>34</v>
      </c>
      <c r="G53" s="6" t="s">
        <v>77</v>
      </c>
      <c r="H53" s="6" t="s">
        <v>35</v>
      </c>
      <c r="I53" s="6" t="s">
        <v>35</v>
      </c>
      <c r="J53" s="6" t="s">
        <v>35</v>
      </c>
      <c r="K53" s="14">
        <v>1397</v>
      </c>
      <c r="L53">
        <v>7</v>
      </c>
    </row>
    <row r="54" spans="1:12" ht="12.75">
      <c r="A54" s="6" t="s">
        <v>36</v>
      </c>
      <c r="B54" s="6" t="s">
        <v>37</v>
      </c>
      <c r="C54" s="6" t="s">
        <v>189</v>
      </c>
      <c r="D54" s="6" t="s">
        <v>39</v>
      </c>
      <c r="E54" s="6" t="s">
        <v>189</v>
      </c>
      <c r="F54" s="6" t="s">
        <v>34</v>
      </c>
      <c r="G54" s="6" t="s">
        <v>309</v>
      </c>
      <c r="H54" s="6" t="s">
        <v>35</v>
      </c>
      <c r="I54" s="6" t="s">
        <v>35</v>
      </c>
      <c r="J54" s="6" t="s">
        <v>35</v>
      </c>
      <c r="K54" s="14">
        <v>569</v>
      </c>
      <c r="L54">
        <v>8</v>
      </c>
    </row>
    <row r="55" spans="1:12" ht="12.75">
      <c r="A55" s="6" t="s">
        <v>36</v>
      </c>
      <c r="B55" s="6" t="s">
        <v>37</v>
      </c>
      <c r="C55" s="6" t="s">
        <v>98</v>
      </c>
      <c r="D55" s="6" t="s">
        <v>58</v>
      </c>
      <c r="E55" s="6" t="s">
        <v>72</v>
      </c>
      <c r="F55" s="6" t="s">
        <v>34</v>
      </c>
      <c r="G55" s="6" t="s">
        <v>316</v>
      </c>
      <c r="H55" s="6" t="s">
        <v>35</v>
      </c>
      <c r="I55" s="6" t="s">
        <v>35</v>
      </c>
      <c r="J55" s="6" t="s">
        <v>35</v>
      </c>
      <c r="K55" s="14">
        <v>0</v>
      </c>
      <c r="L55">
        <v>10</v>
      </c>
    </row>
    <row r="56" spans="1:12" ht="12.75">
      <c r="A56" s="6" t="s">
        <v>36</v>
      </c>
      <c r="B56" s="6" t="s">
        <v>37</v>
      </c>
      <c r="C56" s="6" t="s">
        <v>38</v>
      </c>
      <c r="D56" s="6" t="s">
        <v>39</v>
      </c>
      <c r="E56" s="6" t="s">
        <v>40</v>
      </c>
      <c r="F56" s="6" t="s">
        <v>34</v>
      </c>
      <c r="G56" s="6" t="s">
        <v>16</v>
      </c>
      <c r="H56" s="6" t="s">
        <v>35</v>
      </c>
      <c r="I56" s="6" t="s">
        <v>35</v>
      </c>
      <c r="J56" s="6" t="s">
        <v>35</v>
      </c>
      <c r="K56" s="14">
        <v>435</v>
      </c>
      <c r="L56">
        <v>11</v>
      </c>
    </row>
    <row r="57" spans="1:13" ht="12.75">
      <c r="A57" s="6" t="s">
        <v>164</v>
      </c>
      <c r="B57" s="6" t="s">
        <v>165</v>
      </c>
      <c r="C57" s="6" t="s">
        <v>42</v>
      </c>
      <c r="D57" s="6" t="s">
        <v>71</v>
      </c>
      <c r="E57" s="6" t="s">
        <v>13</v>
      </c>
      <c r="F57" s="6" t="s">
        <v>34</v>
      </c>
      <c r="G57" s="6" t="s">
        <v>53</v>
      </c>
      <c r="H57" s="6" t="s">
        <v>35</v>
      </c>
      <c r="I57" s="6" t="s">
        <v>35</v>
      </c>
      <c r="J57" s="6" t="s">
        <v>35</v>
      </c>
      <c r="K57" s="14">
        <v>586</v>
      </c>
      <c r="L57">
        <v>1</v>
      </c>
      <c r="M57">
        <f>SUM(K57:K59)</f>
        <v>799</v>
      </c>
    </row>
    <row r="58" spans="1:12" ht="12.75">
      <c r="A58" s="6" t="s">
        <v>164</v>
      </c>
      <c r="B58" s="6" t="s">
        <v>165</v>
      </c>
      <c r="C58" s="6" t="s">
        <v>40</v>
      </c>
      <c r="D58" s="6" t="s">
        <v>71</v>
      </c>
      <c r="E58" s="6" t="s">
        <v>14</v>
      </c>
      <c r="F58" s="6" t="s">
        <v>34</v>
      </c>
      <c r="G58" s="6" t="s">
        <v>375</v>
      </c>
      <c r="H58" s="6" t="s">
        <v>35</v>
      </c>
      <c r="I58" s="6" t="s">
        <v>35</v>
      </c>
      <c r="J58" s="6" t="s">
        <v>35</v>
      </c>
      <c r="K58" s="14">
        <v>284</v>
      </c>
      <c r="L58">
        <v>3</v>
      </c>
    </row>
    <row r="59" spans="1:12" ht="12.75">
      <c r="A59" s="6" t="s">
        <v>164</v>
      </c>
      <c r="B59" s="6" t="s">
        <v>165</v>
      </c>
      <c r="C59" s="6" t="s">
        <v>42</v>
      </c>
      <c r="D59" s="6" t="s">
        <v>14</v>
      </c>
      <c r="E59" s="6" t="s">
        <v>14</v>
      </c>
      <c r="F59" s="6" t="s">
        <v>119</v>
      </c>
      <c r="G59" s="6" t="s">
        <v>269</v>
      </c>
      <c r="H59" s="6" t="s">
        <v>35</v>
      </c>
      <c r="I59" s="6" t="s">
        <v>35</v>
      </c>
      <c r="J59" s="6" t="s">
        <v>35</v>
      </c>
      <c r="K59" s="14">
        <v>-71</v>
      </c>
      <c r="L59">
        <v>4</v>
      </c>
    </row>
    <row r="60" spans="1:12" ht="12.75">
      <c r="A60" s="6" t="s">
        <v>164</v>
      </c>
      <c r="B60" s="6" t="s">
        <v>165</v>
      </c>
      <c r="C60" s="6" t="s">
        <v>13</v>
      </c>
      <c r="D60" s="6" t="s">
        <v>14</v>
      </c>
      <c r="E60" s="6" t="s">
        <v>14</v>
      </c>
      <c r="F60" s="6" t="s">
        <v>34</v>
      </c>
      <c r="G60" s="6" t="s">
        <v>93</v>
      </c>
      <c r="H60" s="6" t="s">
        <v>35</v>
      </c>
      <c r="I60" s="6" t="s">
        <v>35</v>
      </c>
      <c r="J60" s="6" t="s">
        <v>35</v>
      </c>
      <c r="K60" s="14">
        <v>312</v>
      </c>
      <c r="L60">
        <v>6</v>
      </c>
    </row>
    <row r="61" spans="1:12" ht="12.75">
      <c r="A61" s="6" t="s">
        <v>164</v>
      </c>
      <c r="B61" s="6" t="s">
        <v>165</v>
      </c>
      <c r="C61" s="6" t="s">
        <v>76</v>
      </c>
      <c r="D61" s="6" t="s">
        <v>71</v>
      </c>
      <c r="E61" s="6" t="s">
        <v>13</v>
      </c>
      <c r="F61" s="6" t="s">
        <v>34</v>
      </c>
      <c r="G61" s="6" t="s">
        <v>166</v>
      </c>
      <c r="H61" s="6" t="s">
        <v>35</v>
      </c>
      <c r="I61" s="6" t="s">
        <v>35</v>
      </c>
      <c r="J61" s="6" t="s">
        <v>35</v>
      </c>
      <c r="K61" s="14">
        <v>333</v>
      </c>
      <c r="L61">
        <v>7</v>
      </c>
    </row>
    <row r="62" spans="1:13" ht="12.75">
      <c r="A62" s="6" t="s">
        <v>50</v>
      </c>
      <c r="B62" s="6" t="s">
        <v>51</v>
      </c>
      <c r="C62" s="6" t="s">
        <v>212</v>
      </c>
      <c r="D62" s="6" t="s">
        <v>14</v>
      </c>
      <c r="E62" s="6" t="s">
        <v>14</v>
      </c>
      <c r="F62" s="6" t="s">
        <v>34</v>
      </c>
      <c r="G62" s="6" t="s">
        <v>170</v>
      </c>
      <c r="H62" s="6" t="s">
        <v>35</v>
      </c>
      <c r="I62" s="6" t="s">
        <v>35</v>
      </c>
      <c r="J62" s="6" t="s">
        <v>35</v>
      </c>
      <c r="K62" s="14">
        <v>880</v>
      </c>
      <c r="L62">
        <v>1</v>
      </c>
      <c r="M62">
        <f>SUM(K62:K64)</f>
        <v>2676</v>
      </c>
    </row>
    <row r="63" spans="1:12" ht="12.75">
      <c r="A63" s="6" t="s">
        <v>50</v>
      </c>
      <c r="B63" s="6" t="s">
        <v>51</v>
      </c>
      <c r="C63" s="6" t="s">
        <v>353</v>
      </c>
      <c r="D63" s="6" t="s">
        <v>72</v>
      </c>
      <c r="E63" s="6" t="s">
        <v>42</v>
      </c>
      <c r="F63" s="6" t="s">
        <v>34</v>
      </c>
      <c r="G63" s="6" t="s">
        <v>402</v>
      </c>
      <c r="H63" s="6" t="s">
        <v>35</v>
      </c>
      <c r="I63" s="6" t="s">
        <v>35</v>
      </c>
      <c r="J63" s="6" t="s">
        <v>35</v>
      </c>
      <c r="K63" s="14">
        <v>1063</v>
      </c>
      <c r="L63">
        <v>3</v>
      </c>
    </row>
    <row r="64" spans="1:12" ht="12.75">
      <c r="A64" s="6" t="s">
        <v>50</v>
      </c>
      <c r="B64" s="6" t="s">
        <v>51</v>
      </c>
      <c r="C64" s="6" t="s">
        <v>32</v>
      </c>
      <c r="D64" s="6" t="s">
        <v>14</v>
      </c>
      <c r="E64" s="6" t="s">
        <v>14</v>
      </c>
      <c r="F64" s="6" t="s">
        <v>34</v>
      </c>
      <c r="G64" s="6" t="s">
        <v>254</v>
      </c>
      <c r="H64" s="6" t="s">
        <v>35</v>
      </c>
      <c r="I64" s="6" t="s">
        <v>35</v>
      </c>
      <c r="J64" s="6" t="s">
        <v>35</v>
      </c>
      <c r="K64" s="14">
        <v>733</v>
      </c>
      <c r="L64">
        <v>4</v>
      </c>
    </row>
    <row r="65" spans="1:12" ht="12.75">
      <c r="A65" s="6" t="s">
        <v>50</v>
      </c>
      <c r="B65" s="6" t="s">
        <v>51</v>
      </c>
      <c r="C65" s="6" t="s">
        <v>14</v>
      </c>
      <c r="D65" s="6" t="s">
        <v>14</v>
      </c>
      <c r="E65" s="6" t="s">
        <v>14</v>
      </c>
      <c r="F65" s="6" t="s">
        <v>34</v>
      </c>
      <c r="G65" s="6" t="s">
        <v>14</v>
      </c>
      <c r="H65" s="6" t="s">
        <v>35</v>
      </c>
      <c r="I65" s="6" t="s">
        <v>35</v>
      </c>
      <c r="J65" s="6" t="s">
        <v>35</v>
      </c>
      <c r="K65" s="14">
        <v>274</v>
      </c>
      <c r="L65">
        <v>5</v>
      </c>
    </row>
    <row r="66" spans="1:12" ht="12.75">
      <c r="A66" s="6" t="s">
        <v>50</v>
      </c>
      <c r="B66" s="6" t="s">
        <v>51</v>
      </c>
      <c r="C66" s="6" t="s">
        <v>33</v>
      </c>
      <c r="D66" s="6" t="s">
        <v>71</v>
      </c>
      <c r="E66" s="6" t="s">
        <v>14</v>
      </c>
      <c r="F66" s="6" t="s">
        <v>34</v>
      </c>
      <c r="G66" s="6" t="s">
        <v>49</v>
      </c>
      <c r="H66" s="6" t="s">
        <v>35</v>
      </c>
      <c r="I66" s="6" t="s">
        <v>35</v>
      </c>
      <c r="J66" s="6" t="s">
        <v>35</v>
      </c>
      <c r="K66" s="14">
        <v>747</v>
      </c>
      <c r="L66">
        <v>6</v>
      </c>
    </row>
    <row r="67" spans="1:12" ht="12.75">
      <c r="A67" s="6" t="s">
        <v>50</v>
      </c>
      <c r="B67" s="6" t="s">
        <v>51</v>
      </c>
      <c r="C67" s="6" t="s">
        <v>213</v>
      </c>
      <c r="D67" s="6" t="s">
        <v>13</v>
      </c>
      <c r="E67" s="6" t="s">
        <v>76</v>
      </c>
      <c r="F67" s="6" t="s">
        <v>103</v>
      </c>
      <c r="G67" s="6" t="s">
        <v>214</v>
      </c>
      <c r="H67" s="6" t="s">
        <v>35</v>
      </c>
      <c r="I67" s="6" t="s">
        <v>35</v>
      </c>
      <c r="J67" s="6" t="s">
        <v>35</v>
      </c>
      <c r="K67" s="14">
        <v>-76</v>
      </c>
      <c r="L67">
        <v>7</v>
      </c>
    </row>
    <row r="68" spans="1:12" ht="12.75">
      <c r="A68" s="6" t="s">
        <v>50</v>
      </c>
      <c r="B68" s="6" t="s">
        <v>51</v>
      </c>
      <c r="C68" s="6" t="s">
        <v>71</v>
      </c>
      <c r="D68" s="6" t="s">
        <v>14</v>
      </c>
      <c r="E68" s="6" t="s">
        <v>14</v>
      </c>
      <c r="F68" s="6" t="s">
        <v>34</v>
      </c>
      <c r="G68" s="6" t="s">
        <v>38</v>
      </c>
      <c r="H68" s="6" t="s">
        <v>35</v>
      </c>
      <c r="I68" s="6" t="s">
        <v>35</v>
      </c>
      <c r="J68" s="6" t="s">
        <v>35</v>
      </c>
      <c r="K68" s="14">
        <v>243</v>
      </c>
      <c r="L68">
        <v>10</v>
      </c>
    </row>
    <row r="69" spans="1:12" ht="12.75">
      <c r="A69" s="6" t="s">
        <v>50</v>
      </c>
      <c r="B69" s="6" t="s">
        <v>51</v>
      </c>
      <c r="C69" s="6" t="s">
        <v>52</v>
      </c>
      <c r="D69" s="6" t="s">
        <v>14</v>
      </c>
      <c r="E69" s="6" t="s">
        <v>14</v>
      </c>
      <c r="F69" s="6" t="s">
        <v>34</v>
      </c>
      <c r="G69" s="6" t="s">
        <v>53</v>
      </c>
      <c r="H69" s="6" t="s">
        <v>35</v>
      </c>
      <c r="I69" s="6" t="s">
        <v>35</v>
      </c>
      <c r="J69" s="6" t="s">
        <v>35</v>
      </c>
      <c r="K69" s="14">
        <v>200</v>
      </c>
      <c r="L69">
        <v>12</v>
      </c>
    </row>
    <row r="70" spans="1:13" ht="12.75">
      <c r="A70" s="6" t="s">
        <v>215</v>
      </c>
      <c r="B70" s="6" t="s">
        <v>193</v>
      </c>
      <c r="C70" s="6" t="s">
        <v>258</v>
      </c>
      <c r="D70" s="6" t="s">
        <v>71</v>
      </c>
      <c r="E70" s="6" t="s">
        <v>39</v>
      </c>
      <c r="F70" s="6" t="s">
        <v>34</v>
      </c>
      <c r="G70" s="6" t="s">
        <v>259</v>
      </c>
      <c r="H70" s="6" t="s">
        <v>35</v>
      </c>
      <c r="I70" s="6" t="s">
        <v>35</v>
      </c>
      <c r="J70" s="6" t="s">
        <v>35</v>
      </c>
      <c r="K70" s="14">
        <v>1466</v>
      </c>
      <c r="L70">
        <v>1</v>
      </c>
      <c r="M70">
        <f>SUM(K70:K72)</f>
        <v>4459</v>
      </c>
    </row>
    <row r="71" spans="1:12" ht="12.75">
      <c r="A71" s="6" t="s">
        <v>215</v>
      </c>
      <c r="B71" s="6" t="s">
        <v>193</v>
      </c>
      <c r="C71" s="6" t="s">
        <v>83</v>
      </c>
      <c r="D71" s="6" t="s">
        <v>57</v>
      </c>
      <c r="E71" s="6" t="s">
        <v>58</v>
      </c>
      <c r="F71" s="6" t="s">
        <v>34</v>
      </c>
      <c r="G71" s="6" t="s">
        <v>398</v>
      </c>
      <c r="H71" s="6" t="s">
        <v>35</v>
      </c>
      <c r="I71" s="6" t="s">
        <v>35</v>
      </c>
      <c r="J71" s="6" t="s">
        <v>35</v>
      </c>
      <c r="K71" s="14">
        <v>1772</v>
      </c>
      <c r="L71">
        <v>3</v>
      </c>
    </row>
    <row r="72" spans="1:12" ht="12.75">
      <c r="A72" s="6" t="s">
        <v>215</v>
      </c>
      <c r="B72" s="6" t="s">
        <v>193</v>
      </c>
      <c r="C72" s="6" t="s">
        <v>145</v>
      </c>
      <c r="D72" s="6" t="s">
        <v>13</v>
      </c>
      <c r="E72" s="6" t="s">
        <v>71</v>
      </c>
      <c r="F72" s="6" t="s">
        <v>34</v>
      </c>
      <c r="G72" s="6" t="s">
        <v>120</v>
      </c>
      <c r="H72" s="6" t="s">
        <v>35</v>
      </c>
      <c r="I72" s="6" t="s">
        <v>35</v>
      </c>
      <c r="J72" s="6" t="s">
        <v>35</v>
      </c>
      <c r="K72" s="14">
        <v>1221</v>
      </c>
      <c r="L72">
        <v>4</v>
      </c>
    </row>
    <row r="73" spans="1:12" ht="12.75">
      <c r="A73" s="6" t="s">
        <v>215</v>
      </c>
      <c r="B73" s="6" t="s">
        <v>193</v>
      </c>
      <c r="C73" s="6" t="s">
        <v>359</v>
      </c>
      <c r="D73" s="6" t="s">
        <v>13</v>
      </c>
      <c r="E73" s="6" t="s">
        <v>13</v>
      </c>
      <c r="F73" s="6" t="s">
        <v>34</v>
      </c>
      <c r="G73" s="6" t="s">
        <v>360</v>
      </c>
      <c r="H73" s="6" t="s">
        <v>35</v>
      </c>
      <c r="I73" s="6" t="s">
        <v>35</v>
      </c>
      <c r="J73" s="6" t="s">
        <v>35</v>
      </c>
      <c r="K73" s="14">
        <v>1245</v>
      </c>
      <c r="L73">
        <v>6</v>
      </c>
    </row>
    <row r="74" spans="1:12" ht="12.75">
      <c r="A74" s="6" t="s">
        <v>215</v>
      </c>
      <c r="B74" s="6" t="s">
        <v>193</v>
      </c>
      <c r="C74" s="6" t="s">
        <v>216</v>
      </c>
      <c r="D74" s="6" t="s">
        <v>13</v>
      </c>
      <c r="E74" s="6" t="s">
        <v>58</v>
      </c>
      <c r="F74" s="6" t="s">
        <v>34</v>
      </c>
      <c r="G74" s="6" t="s">
        <v>217</v>
      </c>
      <c r="H74" s="6" t="s">
        <v>35</v>
      </c>
      <c r="I74" s="6" t="s">
        <v>35</v>
      </c>
      <c r="J74" s="6" t="s">
        <v>35</v>
      </c>
      <c r="K74" s="14">
        <v>1747</v>
      </c>
      <c r="L74">
        <v>7</v>
      </c>
    </row>
    <row r="75" spans="1:12" ht="12.75">
      <c r="A75" s="6" t="s">
        <v>215</v>
      </c>
      <c r="B75" s="6" t="s">
        <v>193</v>
      </c>
      <c r="C75" s="6" t="s">
        <v>311</v>
      </c>
      <c r="D75" s="6" t="s">
        <v>234</v>
      </c>
      <c r="E75" s="6" t="s">
        <v>90</v>
      </c>
      <c r="F75" s="6" t="s">
        <v>34</v>
      </c>
      <c r="G75" s="6" t="s">
        <v>307</v>
      </c>
      <c r="H75" s="6" t="s">
        <v>35</v>
      </c>
      <c r="I75" s="6" t="s">
        <v>35</v>
      </c>
      <c r="J75" s="6" t="s">
        <v>35</v>
      </c>
      <c r="K75" s="14">
        <v>0</v>
      </c>
      <c r="L75">
        <v>8</v>
      </c>
    </row>
    <row r="76" spans="1:13" ht="12.75">
      <c r="A76" s="6" t="s">
        <v>64</v>
      </c>
      <c r="B76" s="6" t="s">
        <v>65</v>
      </c>
      <c r="C76" s="6" t="s">
        <v>33</v>
      </c>
      <c r="D76" s="6" t="s">
        <v>13</v>
      </c>
      <c r="E76" s="6" t="s">
        <v>71</v>
      </c>
      <c r="F76" s="6" t="s">
        <v>34</v>
      </c>
      <c r="G76" s="6" t="s">
        <v>163</v>
      </c>
      <c r="H76" s="6" t="s">
        <v>35</v>
      </c>
      <c r="I76" s="6" t="s">
        <v>35</v>
      </c>
      <c r="J76" s="6" t="s">
        <v>35</v>
      </c>
      <c r="K76" s="14">
        <v>880</v>
      </c>
      <c r="L76">
        <v>1</v>
      </c>
      <c r="M76">
        <f>SUM(K76:K78)</f>
        <v>2676</v>
      </c>
    </row>
    <row r="77" spans="1:12" ht="12.75">
      <c r="A77" s="6" t="s">
        <v>64</v>
      </c>
      <c r="B77" s="6" t="s">
        <v>65</v>
      </c>
      <c r="C77" s="6" t="s">
        <v>40</v>
      </c>
      <c r="D77" s="6" t="s">
        <v>13</v>
      </c>
      <c r="E77" s="6" t="s">
        <v>14</v>
      </c>
      <c r="F77" s="6" t="s">
        <v>34</v>
      </c>
      <c r="G77" s="6" t="s">
        <v>399</v>
      </c>
      <c r="H77" s="6" t="s">
        <v>35</v>
      </c>
      <c r="I77" s="6" t="s">
        <v>35</v>
      </c>
      <c r="J77" s="6" t="s">
        <v>35</v>
      </c>
      <c r="K77" s="14">
        <v>1063</v>
      </c>
      <c r="L77">
        <v>3</v>
      </c>
    </row>
    <row r="78" spans="1:12" ht="12.75">
      <c r="A78" s="6" t="s">
        <v>64</v>
      </c>
      <c r="B78" s="6" t="s">
        <v>65</v>
      </c>
      <c r="C78" s="6" t="s">
        <v>76</v>
      </c>
      <c r="D78" s="6" t="s">
        <v>71</v>
      </c>
      <c r="E78" s="6" t="s">
        <v>71</v>
      </c>
      <c r="F78" s="6" t="s">
        <v>34</v>
      </c>
      <c r="G78" s="6" t="s">
        <v>355</v>
      </c>
      <c r="H78" s="6" t="s">
        <v>35</v>
      </c>
      <c r="I78" s="6" t="s">
        <v>35</v>
      </c>
      <c r="J78" s="6" t="s">
        <v>35</v>
      </c>
      <c r="K78" s="14">
        <v>733</v>
      </c>
      <c r="L78">
        <v>4</v>
      </c>
    </row>
    <row r="79" spans="1:12" ht="12.75">
      <c r="A79" s="6" t="s">
        <v>64</v>
      </c>
      <c r="B79" s="6" t="s">
        <v>65</v>
      </c>
      <c r="C79" s="6" t="s">
        <v>94</v>
      </c>
      <c r="D79" s="6" t="s">
        <v>13</v>
      </c>
      <c r="E79" s="6" t="s">
        <v>39</v>
      </c>
      <c r="F79" s="6" t="s">
        <v>34</v>
      </c>
      <c r="G79" s="6" t="s">
        <v>365</v>
      </c>
      <c r="H79" s="6" t="s">
        <v>35</v>
      </c>
      <c r="I79" s="6" t="s">
        <v>35</v>
      </c>
      <c r="J79" s="6" t="s">
        <v>35</v>
      </c>
      <c r="K79" s="14">
        <v>747</v>
      </c>
      <c r="L79">
        <v>6</v>
      </c>
    </row>
    <row r="80" spans="1:12" ht="12.75">
      <c r="A80" s="6" t="s">
        <v>64</v>
      </c>
      <c r="B80" s="6" t="s">
        <v>65</v>
      </c>
      <c r="C80" s="6" t="s">
        <v>32</v>
      </c>
      <c r="D80" s="6" t="s">
        <v>13</v>
      </c>
      <c r="E80" s="6" t="s">
        <v>72</v>
      </c>
      <c r="F80" s="6" t="s">
        <v>34</v>
      </c>
      <c r="G80" s="6" t="s">
        <v>209</v>
      </c>
      <c r="H80" s="6" t="s">
        <v>35</v>
      </c>
      <c r="I80" s="6" t="s">
        <v>35</v>
      </c>
      <c r="J80" s="6" t="s">
        <v>35</v>
      </c>
      <c r="K80" s="14">
        <v>1048</v>
      </c>
      <c r="L80">
        <v>7</v>
      </c>
    </row>
    <row r="81" spans="1:12" ht="12.75">
      <c r="A81" s="6" t="s">
        <v>64</v>
      </c>
      <c r="B81" s="6" t="s">
        <v>65</v>
      </c>
      <c r="C81" s="6" t="s">
        <v>42</v>
      </c>
      <c r="D81" s="6" t="s">
        <v>14</v>
      </c>
      <c r="E81" s="6" t="s">
        <v>13</v>
      </c>
      <c r="F81" s="6" t="s">
        <v>34</v>
      </c>
      <c r="G81" s="6" t="s">
        <v>123</v>
      </c>
      <c r="H81" s="6" t="s">
        <v>35</v>
      </c>
      <c r="I81" s="6" t="s">
        <v>35</v>
      </c>
      <c r="J81" s="6" t="s">
        <v>35</v>
      </c>
      <c r="K81" s="14">
        <v>243</v>
      </c>
      <c r="L81">
        <v>10</v>
      </c>
    </row>
    <row r="82" spans="1:12" ht="12.75">
      <c r="A82" s="6" t="s">
        <v>64</v>
      </c>
      <c r="B82" s="6" t="s">
        <v>65</v>
      </c>
      <c r="C82" s="6" t="s">
        <v>66</v>
      </c>
      <c r="D82" s="6" t="s">
        <v>57</v>
      </c>
      <c r="E82" s="6" t="s">
        <v>14</v>
      </c>
      <c r="F82" s="6" t="s">
        <v>34</v>
      </c>
      <c r="G82" s="6" t="s">
        <v>67</v>
      </c>
      <c r="H82" s="6" t="s">
        <v>35</v>
      </c>
      <c r="I82" s="6" t="s">
        <v>35</v>
      </c>
      <c r="J82" s="6" t="s">
        <v>35</v>
      </c>
      <c r="K82" s="14">
        <v>200</v>
      </c>
      <c r="L82">
        <v>12</v>
      </c>
    </row>
    <row r="83" spans="1:13" ht="12.75">
      <c r="A83" s="6" t="s">
        <v>210</v>
      </c>
      <c r="B83" s="6" t="s">
        <v>211</v>
      </c>
      <c r="C83" s="6" t="s">
        <v>14</v>
      </c>
      <c r="D83" s="6" t="s">
        <v>14</v>
      </c>
      <c r="E83" s="6" t="s">
        <v>14</v>
      </c>
      <c r="F83" s="6" t="s">
        <v>34</v>
      </c>
      <c r="G83" s="6" t="s">
        <v>14</v>
      </c>
      <c r="H83" s="6" t="s">
        <v>35</v>
      </c>
      <c r="I83" s="6" t="s">
        <v>35</v>
      </c>
      <c r="J83" s="6" t="s">
        <v>35</v>
      </c>
      <c r="K83" s="14">
        <v>1173</v>
      </c>
      <c r="L83">
        <v>1</v>
      </c>
      <c r="M83">
        <f>SUM(K83:K85)</f>
        <v>2278</v>
      </c>
    </row>
    <row r="84" spans="1:12" ht="12.75">
      <c r="A84" s="6" t="s">
        <v>210</v>
      </c>
      <c r="B84" s="6" t="s">
        <v>211</v>
      </c>
      <c r="C84" s="6" t="s">
        <v>94</v>
      </c>
      <c r="D84" s="6" t="s">
        <v>14</v>
      </c>
      <c r="E84" s="6" t="s">
        <v>13</v>
      </c>
      <c r="F84" s="6" t="s">
        <v>34</v>
      </c>
      <c r="G84" s="6" t="s">
        <v>251</v>
      </c>
      <c r="H84" s="6" t="s">
        <v>35</v>
      </c>
      <c r="I84" s="6" t="s">
        <v>35</v>
      </c>
      <c r="J84" s="6" t="s">
        <v>35</v>
      </c>
      <c r="K84" s="14">
        <v>1417</v>
      </c>
      <c r="L84">
        <v>3</v>
      </c>
    </row>
    <row r="85" spans="1:12" ht="12.75">
      <c r="A85" s="6" t="s">
        <v>210</v>
      </c>
      <c r="B85" s="6" t="s">
        <v>211</v>
      </c>
      <c r="C85" s="6" t="s">
        <v>38</v>
      </c>
      <c r="D85" s="6" t="s">
        <v>57</v>
      </c>
      <c r="E85" s="6" t="s">
        <v>94</v>
      </c>
      <c r="F85" s="6" t="s">
        <v>103</v>
      </c>
      <c r="G85" s="6" t="s">
        <v>412</v>
      </c>
      <c r="H85" s="6" t="s">
        <v>35</v>
      </c>
      <c r="I85" s="6" t="s">
        <v>35</v>
      </c>
      <c r="J85" s="6" t="s">
        <v>35</v>
      </c>
      <c r="K85" s="14">
        <v>-312</v>
      </c>
      <c r="L85">
        <v>4</v>
      </c>
    </row>
    <row r="86" spans="1:12" ht="12.75">
      <c r="A86" s="6" t="s">
        <v>210</v>
      </c>
      <c r="B86" s="6" t="s">
        <v>211</v>
      </c>
      <c r="C86" s="6" t="s">
        <v>76</v>
      </c>
      <c r="D86" s="6" t="s">
        <v>71</v>
      </c>
      <c r="E86" s="6" t="s">
        <v>71</v>
      </c>
      <c r="F86" s="6" t="s">
        <v>34</v>
      </c>
      <c r="G86" s="6" t="s">
        <v>355</v>
      </c>
      <c r="H86" s="6" t="s">
        <v>345</v>
      </c>
      <c r="I86" s="6" t="s">
        <v>35</v>
      </c>
      <c r="J86" s="6" t="s">
        <v>35</v>
      </c>
      <c r="K86" s="14">
        <v>996</v>
      </c>
      <c r="L86">
        <v>6</v>
      </c>
    </row>
    <row r="87" spans="1:12" ht="12.75">
      <c r="A87" s="6" t="s">
        <v>210</v>
      </c>
      <c r="B87" s="6" t="s">
        <v>211</v>
      </c>
      <c r="C87" s="6" t="s">
        <v>212</v>
      </c>
      <c r="D87" s="6" t="s">
        <v>13</v>
      </c>
      <c r="E87" s="6" t="s">
        <v>57</v>
      </c>
      <c r="F87" s="6" t="s">
        <v>34</v>
      </c>
      <c r="G87" s="6" t="s">
        <v>209</v>
      </c>
      <c r="H87" s="6" t="s">
        <v>35</v>
      </c>
      <c r="I87" s="6" t="s">
        <v>35</v>
      </c>
      <c r="J87" s="6" t="s">
        <v>35</v>
      </c>
      <c r="K87" s="14">
        <v>1397</v>
      </c>
      <c r="L87">
        <v>7</v>
      </c>
    </row>
    <row r="88" spans="1:13" ht="12.75">
      <c r="A88" s="6" t="s">
        <v>100</v>
      </c>
      <c r="B88" s="6" t="s">
        <v>144</v>
      </c>
      <c r="C88" s="6" t="s">
        <v>43</v>
      </c>
      <c r="D88" s="6" t="s">
        <v>13</v>
      </c>
      <c r="E88" s="6" t="s">
        <v>42</v>
      </c>
      <c r="F88" s="6" t="s">
        <v>34</v>
      </c>
      <c r="G88" s="6" t="s">
        <v>232</v>
      </c>
      <c r="H88" s="6" t="s">
        <v>35</v>
      </c>
      <c r="I88" s="6" t="s">
        <v>35</v>
      </c>
      <c r="J88" s="6" t="s">
        <v>35</v>
      </c>
      <c r="K88" s="14">
        <v>666</v>
      </c>
      <c r="L88">
        <v>1</v>
      </c>
      <c r="M88">
        <f>SUM(K88:K90)</f>
        <v>2198</v>
      </c>
    </row>
    <row r="89" spans="1:12" ht="12.75">
      <c r="A89" s="6" t="s">
        <v>100</v>
      </c>
      <c r="B89" s="6" t="s">
        <v>144</v>
      </c>
      <c r="C89" s="6" t="s">
        <v>213</v>
      </c>
      <c r="D89" s="6" t="s">
        <v>58</v>
      </c>
      <c r="E89" s="6" t="s">
        <v>42</v>
      </c>
      <c r="F89" s="6" t="s">
        <v>34</v>
      </c>
      <c r="G89" s="6" t="s">
        <v>388</v>
      </c>
      <c r="H89" s="6" t="s">
        <v>35</v>
      </c>
      <c r="I89" s="6" t="s">
        <v>35</v>
      </c>
      <c r="J89" s="6" t="s">
        <v>35</v>
      </c>
      <c r="K89" s="14">
        <v>709</v>
      </c>
      <c r="L89">
        <v>3</v>
      </c>
    </row>
    <row r="90" spans="1:12" ht="12.75">
      <c r="A90" s="6" t="s">
        <v>100</v>
      </c>
      <c r="B90" s="6" t="s">
        <v>144</v>
      </c>
      <c r="C90" s="6" t="s">
        <v>323</v>
      </c>
      <c r="D90" s="6" t="s">
        <v>14</v>
      </c>
      <c r="E90" s="6" t="s">
        <v>94</v>
      </c>
      <c r="F90" s="6" t="s">
        <v>34</v>
      </c>
      <c r="G90" s="6" t="s">
        <v>404</v>
      </c>
      <c r="H90" s="6" t="s">
        <v>35</v>
      </c>
      <c r="I90" s="6" t="s">
        <v>35</v>
      </c>
      <c r="J90" s="6" t="s">
        <v>35</v>
      </c>
      <c r="K90" s="14">
        <v>823</v>
      </c>
      <c r="L90">
        <v>4</v>
      </c>
    </row>
    <row r="91" spans="1:12" ht="12.75">
      <c r="A91" s="6" t="s">
        <v>100</v>
      </c>
      <c r="B91" s="6" t="s">
        <v>144</v>
      </c>
      <c r="C91" s="6" t="s">
        <v>336</v>
      </c>
      <c r="D91" s="6" t="s">
        <v>57</v>
      </c>
      <c r="E91" s="6" t="s">
        <v>39</v>
      </c>
      <c r="F91" s="6" t="s">
        <v>34</v>
      </c>
      <c r="G91" s="6" t="s">
        <v>337</v>
      </c>
      <c r="H91" s="6" t="s">
        <v>35</v>
      </c>
      <c r="I91" s="6" t="s">
        <v>35</v>
      </c>
      <c r="J91" s="6" t="s">
        <v>35</v>
      </c>
      <c r="K91" s="14">
        <v>780</v>
      </c>
      <c r="L91">
        <v>6</v>
      </c>
    </row>
    <row r="92" spans="1:12" ht="12.75">
      <c r="A92" s="6" t="s">
        <v>100</v>
      </c>
      <c r="B92" s="6" t="s">
        <v>144</v>
      </c>
      <c r="C92" s="6" t="s">
        <v>152</v>
      </c>
      <c r="D92" s="6" t="s">
        <v>76</v>
      </c>
      <c r="E92" s="6" t="s">
        <v>153</v>
      </c>
      <c r="F92" s="6" t="s">
        <v>103</v>
      </c>
      <c r="G92" s="6" t="s">
        <v>154</v>
      </c>
      <c r="H92" s="6" t="s">
        <v>35</v>
      </c>
      <c r="I92" s="6" t="s">
        <v>35</v>
      </c>
      <c r="J92" s="6" t="s">
        <v>35</v>
      </c>
      <c r="K92" s="14">
        <v>-784</v>
      </c>
      <c r="L92">
        <v>7</v>
      </c>
    </row>
    <row r="93" spans="1:13" ht="12.75">
      <c r="A93" s="6" t="s">
        <v>100</v>
      </c>
      <c r="B93" s="6" t="s">
        <v>101</v>
      </c>
      <c r="C93" s="6" t="s">
        <v>138</v>
      </c>
      <c r="D93" s="6" t="s">
        <v>14</v>
      </c>
      <c r="E93" s="6" t="s">
        <v>14</v>
      </c>
      <c r="F93" s="6" t="s">
        <v>34</v>
      </c>
      <c r="G93" s="6" t="s">
        <v>318</v>
      </c>
      <c r="H93" s="6" t="s">
        <v>35</v>
      </c>
      <c r="I93" s="6" t="s">
        <v>35</v>
      </c>
      <c r="J93" s="6" t="s">
        <v>35</v>
      </c>
      <c r="K93" s="14">
        <v>0</v>
      </c>
      <c r="L93">
        <v>10</v>
      </c>
      <c r="M93">
        <f>SUM(K93:K95)</f>
        <v>-400</v>
      </c>
    </row>
    <row r="94" spans="1:12" ht="12.75">
      <c r="A94" s="6" t="s">
        <v>100</v>
      </c>
      <c r="B94" s="6" t="s">
        <v>101</v>
      </c>
      <c r="C94" s="6" t="s">
        <v>102</v>
      </c>
      <c r="D94" s="6" t="s">
        <v>71</v>
      </c>
      <c r="E94" s="6" t="s">
        <v>58</v>
      </c>
      <c r="F94" s="6" t="s">
        <v>103</v>
      </c>
      <c r="G94" s="6" t="s">
        <v>104</v>
      </c>
      <c r="H94" s="6" t="s">
        <v>35</v>
      </c>
      <c r="I94" s="6" t="s">
        <v>35</v>
      </c>
      <c r="J94" s="6" t="s">
        <v>35</v>
      </c>
      <c r="K94" s="14">
        <v>0</v>
      </c>
      <c r="L94">
        <v>12</v>
      </c>
    </row>
    <row r="95" spans="1:13" ht="12.75">
      <c r="A95" s="6" t="s">
        <v>149</v>
      </c>
      <c r="B95" s="6" t="s">
        <v>147</v>
      </c>
      <c r="C95" s="6" t="s">
        <v>246</v>
      </c>
      <c r="D95" s="6" t="s">
        <v>14</v>
      </c>
      <c r="E95" s="6" t="s">
        <v>57</v>
      </c>
      <c r="F95" s="6" t="s">
        <v>119</v>
      </c>
      <c r="G95" s="6" t="s">
        <v>247</v>
      </c>
      <c r="H95" s="6" t="s">
        <v>35</v>
      </c>
      <c r="I95" s="6" t="s">
        <v>35</v>
      </c>
      <c r="J95" s="6" t="s">
        <v>35</v>
      </c>
      <c r="K95" s="14">
        <v>-400</v>
      </c>
      <c r="L95">
        <v>1</v>
      </c>
      <c r="M95">
        <f>SUM(K95:K97)</f>
        <v>979</v>
      </c>
    </row>
    <row r="96" spans="1:12" ht="12.75">
      <c r="A96" s="6" t="s">
        <v>149</v>
      </c>
      <c r="B96" s="6" t="s">
        <v>147</v>
      </c>
      <c r="C96" s="6" t="s">
        <v>167</v>
      </c>
      <c r="D96" s="6" t="s">
        <v>58</v>
      </c>
      <c r="E96" s="6" t="s">
        <v>57</v>
      </c>
      <c r="F96" s="6" t="s">
        <v>34</v>
      </c>
      <c r="G96" s="6" t="s">
        <v>390</v>
      </c>
      <c r="H96" s="6" t="s">
        <v>35</v>
      </c>
      <c r="I96" s="6" t="s">
        <v>35</v>
      </c>
      <c r="J96" s="6" t="s">
        <v>35</v>
      </c>
      <c r="K96" s="14">
        <v>638</v>
      </c>
      <c r="L96">
        <v>3</v>
      </c>
    </row>
    <row r="97" spans="1:12" ht="12.75">
      <c r="A97" s="6" t="s">
        <v>149</v>
      </c>
      <c r="B97" s="6" t="s">
        <v>147</v>
      </c>
      <c r="C97" s="6" t="s">
        <v>213</v>
      </c>
      <c r="D97" s="6" t="s">
        <v>72</v>
      </c>
      <c r="E97" s="6" t="s">
        <v>39</v>
      </c>
      <c r="F97" s="6" t="s">
        <v>34</v>
      </c>
      <c r="G97" s="6" t="s">
        <v>366</v>
      </c>
      <c r="H97" s="6" t="s">
        <v>35</v>
      </c>
      <c r="I97" s="6" t="s">
        <v>35</v>
      </c>
      <c r="J97" s="6" t="s">
        <v>35</v>
      </c>
      <c r="K97" s="14">
        <v>741</v>
      </c>
      <c r="L97">
        <v>4</v>
      </c>
    </row>
    <row r="98" spans="1:12" ht="12.75">
      <c r="A98" s="6" t="s">
        <v>149</v>
      </c>
      <c r="B98" s="6" t="s">
        <v>147</v>
      </c>
      <c r="C98" s="6" t="s">
        <v>39</v>
      </c>
      <c r="D98" s="6" t="s">
        <v>14</v>
      </c>
      <c r="E98" s="6" t="s">
        <v>57</v>
      </c>
      <c r="F98" s="6" t="s">
        <v>34</v>
      </c>
      <c r="G98" s="6" t="s">
        <v>49</v>
      </c>
      <c r="H98" s="6" t="s">
        <v>35</v>
      </c>
      <c r="I98" s="6" t="s">
        <v>35</v>
      </c>
      <c r="J98" s="6" t="s">
        <v>35</v>
      </c>
      <c r="K98" s="14">
        <v>702</v>
      </c>
      <c r="L98">
        <v>6</v>
      </c>
    </row>
    <row r="99" spans="1:12" ht="12.75">
      <c r="A99" s="6" t="s">
        <v>149</v>
      </c>
      <c r="B99" s="6" t="s">
        <v>147</v>
      </c>
      <c r="C99" s="6" t="s">
        <v>150</v>
      </c>
      <c r="D99" s="6" t="s">
        <v>57</v>
      </c>
      <c r="E99" s="6" t="s">
        <v>71</v>
      </c>
      <c r="F99" s="6" t="s">
        <v>34</v>
      </c>
      <c r="G99" s="6" t="s">
        <v>151</v>
      </c>
      <c r="H99" s="6" t="s">
        <v>35</v>
      </c>
      <c r="I99" s="6" t="s">
        <v>35</v>
      </c>
      <c r="J99" s="6" t="s">
        <v>35</v>
      </c>
      <c r="K99" s="14">
        <v>748</v>
      </c>
      <c r="L99">
        <v>7</v>
      </c>
    </row>
    <row r="100" spans="1:13" ht="12.75">
      <c r="A100" s="6" t="s">
        <v>131</v>
      </c>
      <c r="B100" s="6" t="s">
        <v>37</v>
      </c>
      <c r="C100" s="6" t="s">
        <v>76</v>
      </c>
      <c r="D100" s="6" t="s">
        <v>13</v>
      </c>
      <c r="E100" s="6" t="s">
        <v>14</v>
      </c>
      <c r="F100" s="6" t="s">
        <v>34</v>
      </c>
      <c r="G100" s="6" t="s">
        <v>261</v>
      </c>
      <c r="H100" s="6" t="s">
        <v>35</v>
      </c>
      <c r="I100" s="6" t="s">
        <v>35</v>
      </c>
      <c r="J100" s="6" t="s">
        <v>35</v>
      </c>
      <c r="K100" s="14">
        <v>1173</v>
      </c>
      <c r="L100">
        <v>1</v>
      </c>
      <c r="M100">
        <f>SUM(K100:K102)</f>
        <v>3567</v>
      </c>
    </row>
    <row r="101" spans="1:12" ht="12.75">
      <c r="A101" s="6" t="s">
        <v>131</v>
      </c>
      <c r="B101" s="6" t="s">
        <v>37</v>
      </c>
      <c r="C101" s="6" t="s">
        <v>39</v>
      </c>
      <c r="D101" s="6" t="s">
        <v>13</v>
      </c>
      <c r="E101" s="6" t="s">
        <v>14</v>
      </c>
      <c r="F101" s="6" t="s">
        <v>34</v>
      </c>
      <c r="G101" s="6" t="s">
        <v>228</v>
      </c>
      <c r="H101" s="6" t="s">
        <v>35</v>
      </c>
      <c r="I101" s="6" t="s">
        <v>35</v>
      </c>
      <c r="J101" s="6" t="s">
        <v>35</v>
      </c>
      <c r="K101" s="14">
        <v>1417</v>
      </c>
      <c r="L101">
        <v>3</v>
      </c>
    </row>
    <row r="102" spans="1:12" ht="12.75">
      <c r="A102" s="6" t="s">
        <v>131</v>
      </c>
      <c r="B102" s="6" t="s">
        <v>37</v>
      </c>
      <c r="C102" s="6" t="s">
        <v>76</v>
      </c>
      <c r="D102" s="6" t="s">
        <v>13</v>
      </c>
      <c r="E102" s="6" t="s">
        <v>13</v>
      </c>
      <c r="F102" s="6" t="s">
        <v>34</v>
      </c>
      <c r="G102" s="6" t="s">
        <v>257</v>
      </c>
      <c r="H102" s="6" t="s">
        <v>35</v>
      </c>
      <c r="I102" s="6" t="s">
        <v>35</v>
      </c>
      <c r="J102" s="6" t="s">
        <v>35</v>
      </c>
      <c r="K102" s="14">
        <v>977</v>
      </c>
      <c r="L102">
        <v>4</v>
      </c>
    </row>
    <row r="103" spans="1:12" ht="12.75">
      <c r="A103" s="6" t="s">
        <v>131</v>
      </c>
      <c r="B103" s="6" t="s">
        <v>37</v>
      </c>
      <c r="C103" s="6" t="s">
        <v>13</v>
      </c>
      <c r="D103" s="6" t="s">
        <v>14</v>
      </c>
      <c r="E103" s="6" t="s">
        <v>14</v>
      </c>
      <c r="F103" s="6" t="s">
        <v>34</v>
      </c>
      <c r="G103" s="6" t="s">
        <v>93</v>
      </c>
      <c r="H103" s="6" t="s">
        <v>35</v>
      </c>
      <c r="I103" s="6" t="s">
        <v>35</v>
      </c>
      <c r="J103" s="6" t="s">
        <v>35</v>
      </c>
      <c r="K103" s="14">
        <v>366</v>
      </c>
      <c r="L103">
        <v>5</v>
      </c>
    </row>
    <row r="104" spans="1:12" ht="12.75">
      <c r="A104" s="6" t="s">
        <v>131</v>
      </c>
      <c r="B104" s="6" t="s">
        <v>37</v>
      </c>
      <c r="C104" s="6" t="s">
        <v>138</v>
      </c>
      <c r="D104" s="6" t="s">
        <v>58</v>
      </c>
      <c r="E104" s="6" t="s">
        <v>94</v>
      </c>
      <c r="F104" s="6" t="s">
        <v>34</v>
      </c>
      <c r="G104" s="6" t="s">
        <v>366</v>
      </c>
      <c r="H104" s="6" t="s">
        <v>345</v>
      </c>
      <c r="I104" s="6" t="s">
        <v>35</v>
      </c>
      <c r="J104" s="6" t="s">
        <v>35</v>
      </c>
      <c r="K104" s="14">
        <v>996</v>
      </c>
      <c r="L104">
        <v>6</v>
      </c>
    </row>
    <row r="105" spans="1:12" ht="12.75">
      <c r="A105" s="6" t="s">
        <v>131</v>
      </c>
      <c r="B105" s="6" t="s">
        <v>37</v>
      </c>
      <c r="C105" s="6" t="s">
        <v>207</v>
      </c>
      <c r="D105" s="6" t="s">
        <v>58</v>
      </c>
      <c r="E105" s="6" t="s">
        <v>189</v>
      </c>
      <c r="F105" s="6" t="s">
        <v>34</v>
      </c>
      <c r="G105" s="6" t="s">
        <v>208</v>
      </c>
      <c r="H105" s="6" t="s">
        <v>35</v>
      </c>
      <c r="I105" s="6" t="s">
        <v>35</v>
      </c>
      <c r="J105" s="6" t="s">
        <v>35</v>
      </c>
      <c r="K105" s="14">
        <v>1397</v>
      </c>
      <c r="L105">
        <v>7</v>
      </c>
    </row>
    <row r="106" spans="1:12" ht="12.75">
      <c r="A106" s="6" t="s">
        <v>131</v>
      </c>
      <c r="B106" s="6" t="s">
        <v>37</v>
      </c>
      <c r="C106" s="6" t="s">
        <v>33</v>
      </c>
      <c r="D106" s="6" t="s">
        <v>57</v>
      </c>
      <c r="E106" s="6" t="s">
        <v>57</v>
      </c>
      <c r="F106" s="6" t="s">
        <v>34</v>
      </c>
      <c r="G106" s="6" t="s">
        <v>130</v>
      </c>
      <c r="H106" s="6" t="s">
        <v>35</v>
      </c>
      <c r="I106" s="6" t="s">
        <v>35</v>
      </c>
      <c r="J106" s="6" t="s">
        <v>35</v>
      </c>
      <c r="K106" s="14">
        <v>1425</v>
      </c>
      <c r="L106">
        <v>14</v>
      </c>
    </row>
    <row r="107" spans="1:13" ht="12.75">
      <c r="A107" s="6" t="s">
        <v>105</v>
      </c>
      <c r="B107" s="6" t="s">
        <v>106</v>
      </c>
      <c r="C107" s="6" t="s">
        <v>39</v>
      </c>
      <c r="D107" s="6" t="s">
        <v>13</v>
      </c>
      <c r="E107" s="6" t="s">
        <v>14</v>
      </c>
      <c r="F107" s="6" t="s">
        <v>34</v>
      </c>
      <c r="G107" s="6" t="s">
        <v>228</v>
      </c>
      <c r="H107" s="6" t="s">
        <v>35</v>
      </c>
      <c r="I107" s="6" t="s">
        <v>35</v>
      </c>
      <c r="J107" s="6" t="s">
        <v>35</v>
      </c>
      <c r="K107" s="14">
        <v>267</v>
      </c>
      <c r="L107">
        <v>1</v>
      </c>
      <c r="M107">
        <f>SUM(K107:K109)</f>
        <v>880</v>
      </c>
    </row>
    <row r="108" spans="1:12" ht="12.75">
      <c r="A108" s="6" t="s">
        <v>105</v>
      </c>
      <c r="B108" s="6" t="s">
        <v>106</v>
      </c>
      <c r="C108" s="6" t="s">
        <v>13</v>
      </c>
      <c r="D108" s="6" t="s">
        <v>14</v>
      </c>
      <c r="E108" s="6" t="s">
        <v>14</v>
      </c>
      <c r="F108" s="6" t="s">
        <v>34</v>
      </c>
      <c r="G108" s="6" t="s">
        <v>93</v>
      </c>
      <c r="H108" s="6" t="s">
        <v>35</v>
      </c>
      <c r="I108" s="6" t="s">
        <v>35</v>
      </c>
      <c r="J108" s="6" t="s">
        <v>35</v>
      </c>
      <c r="K108" s="14">
        <v>284</v>
      </c>
      <c r="L108">
        <v>3</v>
      </c>
    </row>
    <row r="109" spans="1:12" ht="12.75">
      <c r="A109" s="6" t="s">
        <v>105</v>
      </c>
      <c r="B109" s="6" t="s">
        <v>106</v>
      </c>
      <c r="C109" s="6" t="s">
        <v>13</v>
      </c>
      <c r="D109" s="6" t="s">
        <v>14</v>
      </c>
      <c r="E109" s="6" t="s">
        <v>14</v>
      </c>
      <c r="F109" s="6" t="s">
        <v>34</v>
      </c>
      <c r="G109" s="6" t="s">
        <v>93</v>
      </c>
      <c r="H109" s="6" t="s">
        <v>35</v>
      </c>
      <c r="I109" s="6" t="s">
        <v>35</v>
      </c>
      <c r="J109" s="6" t="s">
        <v>35</v>
      </c>
      <c r="K109" s="14">
        <v>329</v>
      </c>
      <c r="L109">
        <v>4</v>
      </c>
    </row>
    <row r="110" spans="1:12" ht="12.75">
      <c r="A110" s="6" t="s">
        <v>105</v>
      </c>
      <c r="B110" s="6" t="s">
        <v>106</v>
      </c>
      <c r="C110" s="6" t="s">
        <v>14</v>
      </c>
      <c r="D110" s="6" t="s">
        <v>14</v>
      </c>
      <c r="E110" s="6" t="s">
        <v>14</v>
      </c>
      <c r="F110" s="6" t="s">
        <v>34</v>
      </c>
      <c r="G110" s="6" t="s">
        <v>14</v>
      </c>
      <c r="H110" s="6" t="s">
        <v>35</v>
      </c>
      <c r="I110" s="6" t="s">
        <v>35</v>
      </c>
      <c r="J110" s="6" t="s">
        <v>35</v>
      </c>
      <c r="K110" s="14">
        <v>312</v>
      </c>
      <c r="L110">
        <v>6</v>
      </c>
    </row>
    <row r="111" spans="1:12" ht="12.75">
      <c r="A111" s="6" t="s">
        <v>105</v>
      </c>
      <c r="B111" s="6" t="s">
        <v>106</v>
      </c>
      <c r="C111" s="6" t="s">
        <v>14</v>
      </c>
      <c r="D111" s="6" t="s">
        <v>14</v>
      </c>
      <c r="E111" s="6" t="s">
        <v>14</v>
      </c>
      <c r="F111" s="6" t="s">
        <v>34</v>
      </c>
      <c r="G111" s="6" t="s">
        <v>14</v>
      </c>
      <c r="H111" s="6" t="s">
        <v>35</v>
      </c>
      <c r="I111" s="6" t="s">
        <v>35</v>
      </c>
      <c r="J111" s="6" t="s">
        <v>35</v>
      </c>
      <c r="K111" s="14">
        <v>333</v>
      </c>
      <c r="L111">
        <v>7</v>
      </c>
    </row>
    <row r="112" spans="1:12" ht="12.75">
      <c r="A112" s="6" t="s">
        <v>105</v>
      </c>
      <c r="B112" s="6" t="s">
        <v>106</v>
      </c>
      <c r="C112" s="6" t="s">
        <v>98</v>
      </c>
      <c r="D112" s="6" t="s">
        <v>13</v>
      </c>
      <c r="E112" s="6" t="s">
        <v>14</v>
      </c>
      <c r="F112" s="6" t="s">
        <v>34</v>
      </c>
      <c r="G112" s="6" t="s">
        <v>99</v>
      </c>
      <c r="H112" s="6" t="s">
        <v>35</v>
      </c>
      <c r="I112" s="6" t="s">
        <v>35</v>
      </c>
      <c r="J112" s="6" t="s">
        <v>35</v>
      </c>
      <c r="K112" s="14">
        <v>0</v>
      </c>
      <c r="L112">
        <v>12</v>
      </c>
    </row>
    <row r="113" spans="1:13" ht="12.75">
      <c r="A113" s="6" t="s">
        <v>218</v>
      </c>
      <c r="B113" s="6" t="s">
        <v>219</v>
      </c>
      <c r="C113" s="6" t="s">
        <v>254</v>
      </c>
      <c r="D113" s="6" t="s">
        <v>14</v>
      </c>
      <c r="E113" s="6" t="s">
        <v>14</v>
      </c>
      <c r="F113" s="6" t="s">
        <v>34</v>
      </c>
      <c r="G113" s="6" t="s">
        <v>255</v>
      </c>
      <c r="H113" s="6" t="s">
        <v>35</v>
      </c>
      <c r="I113" s="6" t="s">
        <v>35</v>
      </c>
      <c r="J113" s="6" t="s">
        <v>35</v>
      </c>
      <c r="K113" s="14">
        <v>1173</v>
      </c>
      <c r="L113">
        <v>1</v>
      </c>
      <c r="M113">
        <f>SUM(K113:K115)</f>
        <v>3566</v>
      </c>
    </row>
    <row r="114" spans="1:12" ht="12.75">
      <c r="A114" s="6" t="s">
        <v>218</v>
      </c>
      <c r="B114" s="6" t="s">
        <v>219</v>
      </c>
      <c r="C114" s="6" t="s">
        <v>357</v>
      </c>
      <c r="D114" s="6" t="s">
        <v>57</v>
      </c>
      <c r="E114" s="6" t="s">
        <v>57</v>
      </c>
      <c r="F114" s="6" t="s">
        <v>34</v>
      </c>
      <c r="G114" s="6" t="s">
        <v>358</v>
      </c>
      <c r="H114" s="6" t="s">
        <v>35</v>
      </c>
      <c r="I114" s="6" t="s">
        <v>35</v>
      </c>
      <c r="J114" s="6" t="s">
        <v>35</v>
      </c>
      <c r="K114" s="14">
        <v>996</v>
      </c>
      <c r="L114">
        <v>6</v>
      </c>
    </row>
    <row r="115" spans="1:12" ht="12.75">
      <c r="A115" s="6" t="s">
        <v>218</v>
      </c>
      <c r="B115" s="6" t="s">
        <v>219</v>
      </c>
      <c r="C115" s="6" t="s">
        <v>220</v>
      </c>
      <c r="D115" s="6" t="s">
        <v>58</v>
      </c>
      <c r="E115" s="6" t="s">
        <v>57</v>
      </c>
      <c r="F115" s="6" t="s">
        <v>34</v>
      </c>
      <c r="G115" s="6" t="s">
        <v>221</v>
      </c>
      <c r="H115" s="6" t="s">
        <v>35</v>
      </c>
      <c r="I115" s="6" t="s">
        <v>35</v>
      </c>
      <c r="J115" s="6" t="s">
        <v>35</v>
      </c>
      <c r="K115" s="14">
        <v>1397</v>
      </c>
      <c r="L115">
        <v>7</v>
      </c>
    </row>
    <row r="116" spans="1:13" ht="12.75">
      <c r="A116" s="6" t="s">
        <v>218</v>
      </c>
      <c r="B116" s="6" t="s">
        <v>395</v>
      </c>
      <c r="C116" s="6" t="s">
        <v>72</v>
      </c>
      <c r="D116" s="6" t="s">
        <v>57</v>
      </c>
      <c r="E116" s="6" t="s">
        <v>71</v>
      </c>
      <c r="F116" s="6" t="s">
        <v>34</v>
      </c>
      <c r="G116" s="6" t="s">
        <v>396</v>
      </c>
      <c r="H116" s="6" t="s">
        <v>345</v>
      </c>
      <c r="I116" s="6" t="s">
        <v>35</v>
      </c>
      <c r="J116" s="6" t="s">
        <v>35</v>
      </c>
      <c r="K116" s="14">
        <v>709</v>
      </c>
      <c r="L116">
        <v>3</v>
      </c>
      <c r="M116">
        <f>SUM(K116:K118)</f>
        <v>2517</v>
      </c>
    </row>
    <row r="117" spans="1:12" ht="12.75">
      <c r="A117" s="6" t="s">
        <v>218</v>
      </c>
      <c r="B117" s="6" t="s">
        <v>395</v>
      </c>
      <c r="C117" s="6" t="s">
        <v>39</v>
      </c>
      <c r="D117" s="6" t="s">
        <v>14</v>
      </c>
      <c r="E117" s="6" t="s">
        <v>14</v>
      </c>
      <c r="F117" s="6" t="s">
        <v>34</v>
      </c>
      <c r="G117" s="6" t="s">
        <v>56</v>
      </c>
      <c r="H117" s="6" t="s">
        <v>35</v>
      </c>
      <c r="I117" s="6" t="s">
        <v>35</v>
      </c>
      <c r="J117" s="6" t="s">
        <v>35</v>
      </c>
      <c r="K117" s="14">
        <v>488</v>
      </c>
      <c r="L117">
        <v>4</v>
      </c>
    </row>
    <row r="118" spans="1:13" ht="12.75">
      <c r="A118" s="6" t="s">
        <v>74</v>
      </c>
      <c r="B118" s="6" t="s">
        <v>222</v>
      </c>
      <c r="C118" s="6" t="s">
        <v>72</v>
      </c>
      <c r="D118" s="6" t="s">
        <v>13</v>
      </c>
      <c r="E118" s="6" t="s">
        <v>71</v>
      </c>
      <c r="F118" s="6" t="s">
        <v>34</v>
      </c>
      <c r="G118" s="6" t="s">
        <v>257</v>
      </c>
      <c r="H118" s="6" t="s">
        <v>35</v>
      </c>
      <c r="I118" s="6" t="s">
        <v>35</v>
      </c>
      <c r="J118" s="6" t="s">
        <v>35</v>
      </c>
      <c r="K118" s="14">
        <v>1320</v>
      </c>
      <c r="L118">
        <v>1</v>
      </c>
      <c r="M118">
        <f>SUM(K118:K120)</f>
        <v>4014</v>
      </c>
    </row>
    <row r="119" spans="1:12" ht="12.75">
      <c r="A119" s="6" t="s">
        <v>74</v>
      </c>
      <c r="B119" s="6" t="s">
        <v>222</v>
      </c>
      <c r="C119" s="6" t="s">
        <v>212</v>
      </c>
      <c r="D119" s="6" t="s">
        <v>14</v>
      </c>
      <c r="E119" s="6" t="s">
        <v>58</v>
      </c>
      <c r="F119" s="6" t="s">
        <v>34</v>
      </c>
      <c r="G119" s="6" t="s">
        <v>392</v>
      </c>
      <c r="H119" s="6" t="s">
        <v>35</v>
      </c>
      <c r="I119" s="6" t="s">
        <v>35</v>
      </c>
      <c r="J119" s="6" t="s">
        <v>35</v>
      </c>
      <c r="K119" s="14">
        <v>1595</v>
      </c>
      <c r="L119">
        <v>3</v>
      </c>
    </row>
    <row r="120" spans="1:12" ht="12.75">
      <c r="A120" s="6" t="s">
        <v>74</v>
      </c>
      <c r="B120" s="6" t="s">
        <v>222</v>
      </c>
      <c r="C120" s="6" t="s">
        <v>334</v>
      </c>
      <c r="D120" s="6" t="s">
        <v>71</v>
      </c>
      <c r="E120" s="6" t="s">
        <v>57</v>
      </c>
      <c r="F120" s="6" t="s">
        <v>34</v>
      </c>
      <c r="G120" s="6" t="s">
        <v>240</v>
      </c>
      <c r="H120" s="6" t="s">
        <v>35</v>
      </c>
      <c r="I120" s="6" t="s">
        <v>35</v>
      </c>
      <c r="J120" s="6" t="s">
        <v>35</v>
      </c>
      <c r="K120" s="14">
        <v>1099</v>
      </c>
      <c r="L120">
        <v>4</v>
      </c>
    </row>
    <row r="121" spans="1:12" ht="12.75">
      <c r="A121" s="6" t="s">
        <v>74</v>
      </c>
      <c r="B121" s="6" t="s">
        <v>222</v>
      </c>
      <c r="C121" s="6" t="s">
        <v>145</v>
      </c>
      <c r="D121" s="6" t="s">
        <v>71</v>
      </c>
      <c r="E121" s="6" t="s">
        <v>72</v>
      </c>
      <c r="F121" s="6" t="s">
        <v>34</v>
      </c>
      <c r="G121" s="6" t="s">
        <v>363</v>
      </c>
      <c r="H121" s="6" t="s">
        <v>35</v>
      </c>
      <c r="I121" s="6" t="s">
        <v>35</v>
      </c>
      <c r="J121" s="6" t="s">
        <v>35</v>
      </c>
      <c r="K121" s="14">
        <v>1120</v>
      </c>
      <c r="L121">
        <v>6</v>
      </c>
    </row>
    <row r="122" spans="1:12" ht="12.75">
      <c r="A122" s="6" t="s">
        <v>74</v>
      </c>
      <c r="B122" s="6" t="s">
        <v>222</v>
      </c>
      <c r="C122" s="6" t="s">
        <v>181</v>
      </c>
      <c r="D122" s="6" t="s">
        <v>13</v>
      </c>
      <c r="E122" s="6" t="s">
        <v>71</v>
      </c>
      <c r="F122" s="6" t="s">
        <v>34</v>
      </c>
      <c r="G122" s="6" t="s">
        <v>223</v>
      </c>
      <c r="H122" s="6" t="s">
        <v>224</v>
      </c>
      <c r="I122" s="6" t="s">
        <v>35</v>
      </c>
      <c r="J122" s="6" t="s">
        <v>35</v>
      </c>
      <c r="K122" s="14">
        <v>1572</v>
      </c>
      <c r="L122">
        <v>7</v>
      </c>
    </row>
    <row r="123" spans="1:13" ht="12.75">
      <c r="A123" s="6" t="s">
        <v>74</v>
      </c>
      <c r="B123" s="6" t="s">
        <v>75</v>
      </c>
      <c r="C123" s="6" t="s">
        <v>71</v>
      </c>
      <c r="D123" s="6" t="s">
        <v>14</v>
      </c>
      <c r="E123" s="6" t="s">
        <v>14</v>
      </c>
      <c r="F123" s="6" t="s">
        <v>34</v>
      </c>
      <c r="G123" s="6" t="s">
        <v>38</v>
      </c>
      <c r="H123" s="6" t="s">
        <v>35</v>
      </c>
      <c r="I123" s="6" t="s">
        <v>35</v>
      </c>
      <c r="J123" s="6" t="s">
        <v>35</v>
      </c>
      <c r="K123" s="14">
        <v>183</v>
      </c>
      <c r="L123">
        <v>5</v>
      </c>
      <c r="M123">
        <f>SUM(K123:K125)</f>
        <v>-218</v>
      </c>
    </row>
    <row r="124" spans="1:12" ht="12.75">
      <c r="A124" s="6" t="s">
        <v>74</v>
      </c>
      <c r="B124" s="6" t="s">
        <v>75</v>
      </c>
      <c r="C124" s="6" t="s">
        <v>76</v>
      </c>
      <c r="D124" s="6" t="s">
        <v>58</v>
      </c>
      <c r="E124" s="6" t="s">
        <v>71</v>
      </c>
      <c r="F124" s="6" t="s">
        <v>34</v>
      </c>
      <c r="G124" s="6" t="s">
        <v>77</v>
      </c>
      <c r="H124" s="6" t="s">
        <v>35</v>
      </c>
      <c r="I124" s="6" t="s">
        <v>35</v>
      </c>
      <c r="J124" s="6" t="s">
        <v>35</v>
      </c>
      <c r="K124" s="14">
        <v>133</v>
      </c>
      <c r="L124">
        <v>12</v>
      </c>
    </row>
    <row r="125" spans="1:13" ht="12.75">
      <c r="A125" s="6" t="s">
        <v>81</v>
      </c>
      <c r="B125" s="6" t="s">
        <v>144</v>
      </c>
      <c r="C125" s="6" t="s">
        <v>243</v>
      </c>
      <c r="D125" s="6" t="s">
        <v>40</v>
      </c>
      <c r="E125" s="6" t="s">
        <v>38</v>
      </c>
      <c r="F125" s="6" t="s">
        <v>119</v>
      </c>
      <c r="G125" s="6" t="s">
        <v>244</v>
      </c>
      <c r="H125" s="6" t="s">
        <v>35</v>
      </c>
      <c r="I125" s="6" t="s">
        <v>35</v>
      </c>
      <c r="J125" s="6" t="s">
        <v>35</v>
      </c>
      <c r="K125" s="14">
        <v>-534</v>
      </c>
      <c r="L125">
        <v>1</v>
      </c>
      <c r="M125">
        <f>SUM(K125:K127)</f>
        <v>998</v>
      </c>
    </row>
    <row r="126" spans="1:12" ht="12.75">
      <c r="A126" s="6" t="s">
        <v>81</v>
      </c>
      <c r="B126" s="6" t="s">
        <v>144</v>
      </c>
      <c r="C126" s="6" t="s">
        <v>133</v>
      </c>
      <c r="D126" s="6" t="s">
        <v>58</v>
      </c>
      <c r="E126" s="6" t="s">
        <v>57</v>
      </c>
      <c r="F126" s="6" t="s">
        <v>34</v>
      </c>
      <c r="G126" s="6" t="s">
        <v>389</v>
      </c>
      <c r="H126" s="6" t="s">
        <v>35</v>
      </c>
      <c r="I126" s="6" t="s">
        <v>35</v>
      </c>
      <c r="J126" s="6" t="s">
        <v>35</v>
      </c>
      <c r="K126" s="14">
        <v>709</v>
      </c>
      <c r="L126">
        <v>3</v>
      </c>
    </row>
    <row r="127" spans="1:12" ht="12.75">
      <c r="A127" s="6" t="s">
        <v>81</v>
      </c>
      <c r="B127" s="6" t="s">
        <v>144</v>
      </c>
      <c r="C127" s="6" t="s">
        <v>174</v>
      </c>
      <c r="D127" s="6" t="s">
        <v>71</v>
      </c>
      <c r="E127" s="6" t="s">
        <v>42</v>
      </c>
      <c r="F127" s="6" t="s">
        <v>34</v>
      </c>
      <c r="G127" s="6" t="s">
        <v>350</v>
      </c>
      <c r="H127" s="6" t="s">
        <v>35</v>
      </c>
      <c r="I127" s="6" t="s">
        <v>35</v>
      </c>
      <c r="J127" s="6" t="s">
        <v>35</v>
      </c>
      <c r="K127" s="14">
        <v>823</v>
      </c>
      <c r="L127">
        <v>4</v>
      </c>
    </row>
    <row r="128" spans="1:12" ht="12.75">
      <c r="A128" s="6" t="s">
        <v>81</v>
      </c>
      <c r="B128" s="6" t="s">
        <v>144</v>
      </c>
      <c r="C128" s="6" t="s">
        <v>334</v>
      </c>
      <c r="D128" s="6" t="s">
        <v>58</v>
      </c>
      <c r="E128" s="6" t="s">
        <v>57</v>
      </c>
      <c r="F128" s="6" t="s">
        <v>34</v>
      </c>
      <c r="G128" s="6" t="s">
        <v>335</v>
      </c>
      <c r="H128" s="6" t="s">
        <v>35</v>
      </c>
      <c r="I128" s="6" t="s">
        <v>35</v>
      </c>
      <c r="J128" s="6" t="s">
        <v>35</v>
      </c>
      <c r="K128" s="14">
        <v>780</v>
      </c>
      <c r="L128">
        <v>6</v>
      </c>
    </row>
    <row r="129" spans="1:12" ht="12.75">
      <c r="A129" s="6" t="s">
        <v>81</v>
      </c>
      <c r="B129" s="6" t="s">
        <v>144</v>
      </c>
      <c r="C129" s="6" t="s">
        <v>145</v>
      </c>
      <c r="D129" s="6" t="s">
        <v>72</v>
      </c>
      <c r="E129" s="6" t="s">
        <v>40</v>
      </c>
      <c r="F129" s="6" t="s">
        <v>34</v>
      </c>
      <c r="G129" s="6" t="s">
        <v>146</v>
      </c>
      <c r="H129" s="6" t="s">
        <v>35</v>
      </c>
      <c r="I129" s="6" t="s">
        <v>35</v>
      </c>
      <c r="J129" s="6" t="s">
        <v>35</v>
      </c>
      <c r="K129" s="14">
        <v>832</v>
      </c>
      <c r="L129">
        <v>7</v>
      </c>
    </row>
    <row r="130" spans="1:13" ht="12.75">
      <c r="A130" s="6" t="s">
        <v>81</v>
      </c>
      <c r="B130" s="6" t="s">
        <v>429</v>
      </c>
      <c r="C130" s="6" t="s">
        <v>83</v>
      </c>
      <c r="D130" s="6" t="s">
        <v>71</v>
      </c>
      <c r="E130" s="6" t="s">
        <v>14</v>
      </c>
      <c r="F130" s="6" t="s">
        <v>34</v>
      </c>
      <c r="G130" s="6" t="s">
        <v>84</v>
      </c>
      <c r="H130" s="6" t="s">
        <v>35</v>
      </c>
      <c r="I130" s="6" t="s">
        <v>35</v>
      </c>
      <c r="J130" s="6" t="s">
        <v>35</v>
      </c>
      <c r="K130" s="14">
        <v>0</v>
      </c>
      <c r="L130">
        <v>12</v>
      </c>
      <c r="M130">
        <f>SUM(K130:K132)</f>
        <v>1489</v>
      </c>
    </row>
    <row r="131" spans="1:13" ht="12.75">
      <c r="A131" s="6" t="s">
        <v>114</v>
      </c>
      <c r="B131" s="6" t="s">
        <v>162</v>
      </c>
      <c r="C131" s="6" t="s">
        <v>183</v>
      </c>
      <c r="D131" s="6" t="s">
        <v>57</v>
      </c>
      <c r="E131" s="6" t="s">
        <v>72</v>
      </c>
      <c r="F131" s="6" t="s">
        <v>34</v>
      </c>
      <c r="G131" s="6" t="s">
        <v>236</v>
      </c>
      <c r="H131" s="6" t="s">
        <v>35</v>
      </c>
      <c r="I131" s="6" t="s">
        <v>35</v>
      </c>
      <c r="J131" s="6" t="s">
        <v>35</v>
      </c>
      <c r="K131" s="14">
        <v>666</v>
      </c>
      <c r="L131">
        <v>1</v>
      </c>
      <c r="M131">
        <f>SUM(K131:K133)</f>
        <v>2321</v>
      </c>
    </row>
    <row r="132" spans="1:12" ht="12.75">
      <c r="A132" s="6" t="s">
        <v>114</v>
      </c>
      <c r="B132" s="6" t="s">
        <v>162</v>
      </c>
      <c r="C132" s="6" t="s">
        <v>43</v>
      </c>
      <c r="D132" s="6" t="s">
        <v>14</v>
      </c>
      <c r="E132" s="6" t="s">
        <v>57</v>
      </c>
      <c r="F132" s="6" t="s">
        <v>34</v>
      </c>
      <c r="G132" s="6" t="s">
        <v>241</v>
      </c>
      <c r="H132" s="6" t="s">
        <v>35</v>
      </c>
      <c r="I132" s="6" t="s">
        <v>35</v>
      </c>
      <c r="J132" s="6" t="s">
        <v>35</v>
      </c>
      <c r="K132" s="14">
        <v>823</v>
      </c>
      <c r="L132">
        <v>4</v>
      </c>
    </row>
    <row r="133" spans="1:12" ht="12.75">
      <c r="A133" s="6" t="s">
        <v>114</v>
      </c>
      <c r="B133" s="6" t="s">
        <v>162</v>
      </c>
      <c r="C133" s="6" t="s">
        <v>93</v>
      </c>
      <c r="D133" s="6" t="s">
        <v>13</v>
      </c>
      <c r="E133" s="6" t="s">
        <v>57</v>
      </c>
      <c r="F133" s="6" t="s">
        <v>34</v>
      </c>
      <c r="G133" s="6" t="s">
        <v>163</v>
      </c>
      <c r="H133" s="6" t="s">
        <v>35</v>
      </c>
      <c r="I133" s="6" t="s">
        <v>35</v>
      </c>
      <c r="J133" s="6" t="s">
        <v>35</v>
      </c>
      <c r="K133" s="14">
        <v>832</v>
      </c>
      <c r="L133">
        <v>7</v>
      </c>
    </row>
    <row r="134" spans="1:13" ht="12.75">
      <c r="A134" s="6" t="s">
        <v>114</v>
      </c>
      <c r="B134" s="6" t="s">
        <v>304</v>
      </c>
      <c r="C134" s="6" t="s">
        <v>234</v>
      </c>
      <c r="D134" s="6" t="s">
        <v>71</v>
      </c>
      <c r="E134" s="6" t="s">
        <v>57</v>
      </c>
      <c r="F134" s="6" t="s">
        <v>34</v>
      </c>
      <c r="G134" s="6" t="s">
        <v>264</v>
      </c>
      <c r="H134" s="6" t="s">
        <v>35</v>
      </c>
      <c r="I134" s="6" t="s">
        <v>35</v>
      </c>
      <c r="J134" s="6" t="s">
        <v>35</v>
      </c>
      <c r="K134" s="14">
        <v>780</v>
      </c>
      <c r="L134">
        <v>6</v>
      </c>
      <c r="M134">
        <f>SUM(K134:K136)</f>
        <v>1184</v>
      </c>
    </row>
    <row r="135" spans="1:12" ht="12.75">
      <c r="A135" s="6" t="s">
        <v>114</v>
      </c>
      <c r="B135" s="6" t="s">
        <v>304</v>
      </c>
      <c r="C135" s="6" t="s">
        <v>52</v>
      </c>
      <c r="D135" s="6" t="s">
        <v>71</v>
      </c>
      <c r="E135" s="6" t="s">
        <v>13</v>
      </c>
      <c r="F135" s="6" t="s">
        <v>34</v>
      </c>
      <c r="G135" s="6" t="s">
        <v>331</v>
      </c>
      <c r="H135" s="6" t="s">
        <v>35</v>
      </c>
      <c r="I135" s="6" t="s">
        <v>35</v>
      </c>
      <c r="J135" s="6" t="s">
        <v>35</v>
      </c>
      <c r="K135" s="14">
        <v>404</v>
      </c>
      <c r="L135">
        <v>10</v>
      </c>
    </row>
    <row r="136" spans="1:13" ht="12.75">
      <c r="A136" s="6" t="s">
        <v>114</v>
      </c>
      <c r="B136" s="6" t="s">
        <v>115</v>
      </c>
      <c r="C136" s="6" t="s">
        <v>72</v>
      </c>
      <c r="D136" s="6" t="s">
        <v>13</v>
      </c>
      <c r="E136" s="6" t="s">
        <v>14</v>
      </c>
      <c r="F136" s="6" t="s">
        <v>34</v>
      </c>
      <c r="G136" s="6" t="s">
        <v>116</v>
      </c>
      <c r="H136" s="6" t="s">
        <v>35</v>
      </c>
      <c r="I136" s="6" t="s">
        <v>35</v>
      </c>
      <c r="J136" s="6" t="s">
        <v>35</v>
      </c>
      <c r="K136" s="14">
        <v>0</v>
      </c>
      <c r="L136">
        <v>12</v>
      </c>
      <c r="M136">
        <f>SUM(K136:K138)</f>
        <v>1943</v>
      </c>
    </row>
    <row r="137" spans="1:13" ht="12.75">
      <c r="A137" s="6" t="s">
        <v>60</v>
      </c>
      <c r="B137" s="6" t="s">
        <v>61</v>
      </c>
      <c r="C137" s="6" t="s">
        <v>152</v>
      </c>
      <c r="D137" s="6" t="s">
        <v>71</v>
      </c>
      <c r="E137" s="6" t="s">
        <v>58</v>
      </c>
      <c r="F137" s="6" t="s">
        <v>34</v>
      </c>
      <c r="G137" s="6" t="s">
        <v>266</v>
      </c>
      <c r="H137" s="6" t="s">
        <v>35</v>
      </c>
      <c r="I137" s="6" t="s">
        <v>35</v>
      </c>
      <c r="J137" s="6" t="s">
        <v>35</v>
      </c>
      <c r="K137" s="14">
        <v>880</v>
      </c>
      <c r="L137">
        <v>1</v>
      </c>
      <c r="M137">
        <f>SUM(K137:K139)</f>
        <v>2676</v>
      </c>
    </row>
    <row r="138" spans="1:12" ht="12.75">
      <c r="A138" s="6" t="s">
        <v>60</v>
      </c>
      <c r="B138" s="6" t="s">
        <v>61</v>
      </c>
      <c r="C138" s="6" t="s">
        <v>72</v>
      </c>
      <c r="D138" s="6" t="s">
        <v>14</v>
      </c>
      <c r="E138" s="6" t="s">
        <v>14</v>
      </c>
      <c r="F138" s="6" t="s">
        <v>34</v>
      </c>
      <c r="G138" s="6" t="s">
        <v>258</v>
      </c>
      <c r="H138" s="6" t="s">
        <v>35</v>
      </c>
      <c r="I138" s="6" t="s">
        <v>35</v>
      </c>
      <c r="J138" s="6" t="s">
        <v>35</v>
      </c>
      <c r="K138" s="14">
        <v>1063</v>
      </c>
      <c r="L138">
        <v>3</v>
      </c>
    </row>
    <row r="139" spans="1:12" ht="12.75">
      <c r="A139" s="6" t="s">
        <v>60</v>
      </c>
      <c r="B139" s="6" t="s">
        <v>61</v>
      </c>
      <c r="C139" s="6" t="s">
        <v>189</v>
      </c>
      <c r="D139" s="6" t="s">
        <v>58</v>
      </c>
      <c r="E139" s="6" t="s">
        <v>72</v>
      </c>
      <c r="F139" s="6" t="s">
        <v>34</v>
      </c>
      <c r="G139" s="6" t="s">
        <v>415</v>
      </c>
      <c r="H139" s="6" t="s">
        <v>35</v>
      </c>
      <c r="I139" s="6" t="s">
        <v>35</v>
      </c>
      <c r="J139" s="6" t="s">
        <v>35</v>
      </c>
      <c r="K139" s="14">
        <v>733</v>
      </c>
      <c r="L139">
        <v>4</v>
      </c>
    </row>
    <row r="140" spans="1:12" ht="12.75">
      <c r="A140" s="6" t="s">
        <v>60</v>
      </c>
      <c r="B140" s="6" t="s">
        <v>61</v>
      </c>
      <c r="C140" s="6" t="s">
        <v>71</v>
      </c>
      <c r="D140" s="6" t="s">
        <v>14</v>
      </c>
      <c r="E140" s="6" t="s">
        <v>14</v>
      </c>
      <c r="F140" s="6" t="s">
        <v>34</v>
      </c>
      <c r="G140" s="6" t="s">
        <v>38</v>
      </c>
      <c r="H140" s="6" t="s">
        <v>35</v>
      </c>
      <c r="I140" s="6" t="s">
        <v>35</v>
      </c>
      <c r="J140" s="6" t="s">
        <v>35</v>
      </c>
      <c r="K140" s="14">
        <v>274</v>
      </c>
      <c r="L140">
        <v>5</v>
      </c>
    </row>
    <row r="141" spans="1:12" ht="12.75">
      <c r="A141" s="6" t="s">
        <v>60</v>
      </c>
      <c r="B141" s="6" t="s">
        <v>61</v>
      </c>
      <c r="C141" s="6" t="s">
        <v>40</v>
      </c>
      <c r="D141" s="6" t="s">
        <v>14</v>
      </c>
      <c r="E141" s="6" t="s">
        <v>14</v>
      </c>
      <c r="F141" s="6" t="s">
        <v>34</v>
      </c>
      <c r="G141" s="6" t="s">
        <v>317</v>
      </c>
      <c r="H141" s="6" t="s">
        <v>35</v>
      </c>
      <c r="I141" s="6" t="s">
        <v>35</v>
      </c>
      <c r="J141" s="6" t="s">
        <v>35</v>
      </c>
      <c r="K141" s="14">
        <v>747</v>
      </c>
      <c r="L141">
        <v>6</v>
      </c>
    </row>
    <row r="142" spans="1:12" ht="12.75">
      <c r="A142" s="6" t="s">
        <v>60</v>
      </c>
      <c r="B142" s="6" t="s">
        <v>61</v>
      </c>
      <c r="C142" s="6" t="s">
        <v>57</v>
      </c>
      <c r="D142" s="6" t="s">
        <v>14</v>
      </c>
      <c r="E142" s="6" t="s">
        <v>14</v>
      </c>
      <c r="F142" s="6" t="s">
        <v>34</v>
      </c>
      <c r="G142" s="6" t="s">
        <v>145</v>
      </c>
      <c r="H142" s="6" t="s">
        <v>35</v>
      </c>
      <c r="I142" s="6" t="s">
        <v>35</v>
      </c>
      <c r="J142" s="6" t="s">
        <v>35</v>
      </c>
      <c r="K142" s="14">
        <v>1048</v>
      </c>
      <c r="L142">
        <v>7</v>
      </c>
    </row>
    <row r="143" spans="1:12" ht="12.75">
      <c r="A143" s="6" t="s">
        <v>60</v>
      </c>
      <c r="B143" s="6" t="s">
        <v>61</v>
      </c>
      <c r="C143" s="6" t="s">
        <v>40</v>
      </c>
      <c r="D143" s="6" t="s">
        <v>14</v>
      </c>
      <c r="E143" s="6" t="s">
        <v>14</v>
      </c>
      <c r="F143" s="6" t="s">
        <v>34</v>
      </c>
      <c r="G143" s="6" t="s">
        <v>317</v>
      </c>
      <c r="H143" s="6" t="s">
        <v>35</v>
      </c>
      <c r="I143" s="6" t="s">
        <v>35</v>
      </c>
      <c r="J143" s="6" t="s">
        <v>35</v>
      </c>
      <c r="K143" s="14">
        <v>0</v>
      </c>
      <c r="L143">
        <v>10</v>
      </c>
    </row>
    <row r="144" spans="1:12" ht="12.75">
      <c r="A144" s="6" t="s">
        <v>60</v>
      </c>
      <c r="B144" s="6" t="s">
        <v>61</v>
      </c>
      <c r="C144" s="6" t="s">
        <v>62</v>
      </c>
      <c r="D144" s="6" t="s">
        <v>14</v>
      </c>
      <c r="E144" s="6" t="s">
        <v>14</v>
      </c>
      <c r="F144" s="6" t="s">
        <v>34</v>
      </c>
      <c r="G144" s="6" t="s">
        <v>63</v>
      </c>
      <c r="H144" s="6" t="s">
        <v>35</v>
      </c>
      <c r="I144" s="6" t="s">
        <v>35</v>
      </c>
      <c r="J144" s="6" t="s">
        <v>35</v>
      </c>
      <c r="K144" s="14">
        <v>200</v>
      </c>
      <c r="L144">
        <v>12</v>
      </c>
    </row>
    <row r="145" spans="1:13" ht="12.75">
      <c r="A145" s="6" t="s">
        <v>238</v>
      </c>
      <c r="B145" s="6" t="s">
        <v>180</v>
      </c>
      <c r="C145" s="6" t="s">
        <v>47</v>
      </c>
      <c r="D145" s="6" t="s">
        <v>38</v>
      </c>
      <c r="E145" s="6" t="s">
        <v>178</v>
      </c>
      <c r="F145" s="6" t="s">
        <v>103</v>
      </c>
      <c r="G145" s="6" t="s">
        <v>44</v>
      </c>
      <c r="H145" s="6" t="s">
        <v>35</v>
      </c>
      <c r="I145" s="6" t="s">
        <v>35</v>
      </c>
      <c r="J145" s="6" t="s">
        <v>35</v>
      </c>
      <c r="K145" s="14">
        <v>-533</v>
      </c>
      <c r="L145">
        <v>1</v>
      </c>
      <c r="M145">
        <f>SUM(K145:K147)</f>
        <v>-108</v>
      </c>
    </row>
    <row r="146" spans="1:12" ht="12.75">
      <c r="A146" s="6" t="s">
        <v>238</v>
      </c>
      <c r="B146" s="6" t="s">
        <v>180</v>
      </c>
      <c r="C146" s="6" t="s">
        <v>359</v>
      </c>
      <c r="D146" s="6" t="s">
        <v>76</v>
      </c>
      <c r="E146" s="6" t="s">
        <v>62</v>
      </c>
      <c r="F146" s="6" t="s">
        <v>119</v>
      </c>
      <c r="G146" s="6" t="s">
        <v>387</v>
      </c>
      <c r="H146" s="6" t="s">
        <v>35</v>
      </c>
      <c r="I146" s="6" t="s">
        <v>35</v>
      </c>
      <c r="J146" s="6" t="s">
        <v>35</v>
      </c>
      <c r="K146" s="14">
        <v>-233</v>
      </c>
      <c r="L146">
        <v>3</v>
      </c>
    </row>
    <row r="147" spans="1:12" ht="12.75">
      <c r="A147" s="6" t="s">
        <v>238</v>
      </c>
      <c r="B147" s="6" t="s">
        <v>180</v>
      </c>
      <c r="C147" s="6" t="s">
        <v>52</v>
      </c>
      <c r="D147" s="6" t="s">
        <v>39</v>
      </c>
      <c r="E147" s="6" t="s">
        <v>76</v>
      </c>
      <c r="F147" s="6" t="s">
        <v>34</v>
      </c>
      <c r="G147" s="6" t="s">
        <v>151</v>
      </c>
      <c r="H147" s="6" t="s">
        <v>35</v>
      </c>
      <c r="I147" s="6" t="s">
        <v>35</v>
      </c>
      <c r="J147" s="6" t="s">
        <v>35</v>
      </c>
      <c r="K147" s="14">
        <v>658</v>
      </c>
      <c r="L147">
        <v>4</v>
      </c>
    </row>
    <row r="148" spans="1:12" ht="12.75">
      <c r="A148" s="6" t="s">
        <v>238</v>
      </c>
      <c r="B148" s="6" t="s">
        <v>180</v>
      </c>
      <c r="C148" s="6" t="s">
        <v>422</v>
      </c>
      <c r="D148" s="6" t="s">
        <v>138</v>
      </c>
      <c r="E148" s="6" t="s">
        <v>70</v>
      </c>
      <c r="F148" s="6" t="s">
        <v>119</v>
      </c>
      <c r="G148" s="6" t="s">
        <v>423</v>
      </c>
      <c r="H148" s="6" t="s">
        <v>35</v>
      </c>
      <c r="I148" s="6" t="s">
        <v>35</v>
      </c>
      <c r="J148" s="6" t="s">
        <v>35</v>
      </c>
      <c r="K148" s="14">
        <v>-772</v>
      </c>
      <c r="L148">
        <v>5</v>
      </c>
    </row>
    <row r="149" spans="1:12" ht="12.75">
      <c r="A149" s="6" t="s">
        <v>238</v>
      </c>
      <c r="B149" s="6" t="s">
        <v>180</v>
      </c>
      <c r="C149" s="6" t="s">
        <v>102</v>
      </c>
      <c r="D149" s="6" t="s">
        <v>72</v>
      </c>
      <c r="E149" s="6" t="s">
        <v>213</v>
      </c>
      <c r="F149" s="6" t="s">
        <v>34</v>
      </c>
      <c r="G149" s="6" t="s">
        <v>313</v>
      </c>
      <c r="H149" s="6" t="s">
        <v>35</v>
      </c>
      <c r="I149" s="6" t="s">
        <v>35</v>
      </c>
      <c r="J149" s="6" t="s">
        <v>35</v>
      </c>
      <c r="K149" s="14">
        <v>624</v>
      </c>
      <c r="L149">
        <v>6</v>
      </c>
    </row>
    <row r="150" spans="1:12" ht="12.75">
      <c r="A150" s="6" t="s">
        <v>238</v>
      </c>
      <c r="B150" s="6" t="s">
        <v>180</v>
      </c>
      <c r="C150" s="6" t="s">
        <v>212</v>
      </c>
      <c r="D150" s="6" t="s">
        <v>212</v>
      </c>
      <c r="E150" s="6" t="s">
        <v>213</v>
      </c>
      <c r="F150" s="6" t="s">
        <v>119</v>
      </c>
      <c r="G150" s="6" t="s">
        <v>373</v>
      </c>
      <c r="H150" s="6" t="s">
        <v>35</v>
      </c>
      <c r="I150" s="6" t="s">
        <v>35</v>
      </c>
      <c r="J150" s="6" t="s">
        <v>35</v>
      </c>
      <c r="K150" s="14">
        <v>0</v>
      </c>
      <c r="L150">
        <v>15</v>
      </c>
    </row>
    <row r="151" spans="1:13" ht="12.75">
      <c r="A151" s="6" t="s">
        <v>132</v>
      </c>
      <c r="B151" s="6" t="s">
        <v>37</v>
      </c>
      <c r="C151" s="6" t="s">
        <v>145</v>
      </c>
      <c r="D151" s="6" t="s">
        <v>71</v>
      </c>
      <c r="E151" s="6" t="s">
        <v>42</v>
      </c>
      <c r="F151" s="6" t="s">
        <v>34</v>
      </c>
      <c r="G151" s="6" t="s">
        <v>267</v>
      </c>
      <c r="H151" s="6" t="s">
        <v>224</v>
      </c>
      <c r="I151" s="6" t="s">
        <v>35</v>
      </c>
      <c r="J151" s="6" t="s">
        <v>35</v>
      </c>
      <c r="K151" s="14">
        <v>1173</v>
      </c>
      <c r="L151">
        <v>1</v>
      </c>
      <c r="M151">
        <f>SUM(K151:K153)</f>
        <v>2059</v>
      </c>
    </row>
    <row r="152" spans="1:12" ht="12.75">
      <c r="A152" s="6" t="s">
        <v>132</v>
      </c>
      <c r="B152" s="6" t="s">
        <v>37</v>
      </c>
      <c r="C152" s="6" t="s">
        <v>189</v>
      </c>
      <c r="D152" s="6" t="s">
        <v>39</v>
      </c>
      <c r="E152" s="6" t="s">
        <v>13</v>
      </c>
      <c r="F152" s="6" t="s">
        <v>103</v>
      </c>
      <c r="G152" s="6" t="s">
        <v>397</v>
      </c>
      <c r="H152" s="6" t="s">
        <v>35</v>
      </c>
      <c r="I152" s="6" t="s">
        <v>35</v>
      </c>
      <c r="J152" s="6" t="s">
        <v>35</v>
      </c>
      <c r="K152" s="14">
        <v>-91</v>
      </c>
      <c r="L152">
        <v>3</v>
      </c>
    </row>
    <row r="153" spans="1:12" ht="12.75">
      <c r="A153" s="6" t="s">
        <v>132</v>
      </c>
      <c r="B153" s="6" t="s">
        <v>37</v>
      </c>
      <c r="C153" s="6" t="s">
        <v>204</v>
      </c>
      <c r="D153" s="6" t="s">
        <v>42</v>
      </c>
      <c r="E153" s="6" t="s">
        <v>39</v>
      </c>
      <c r="F153" s="6" t="s">
        <v>34</v>
      </c>
      <c r="G153" s="6" t="s">
        <v>372</v>
      </c>
      <c r="H153" s="6" t="s">
        <v>35</v>
      </c>
      <c r="I153" s="6" t="s">
        <v>35</v>
      </c>
      <c r="J153" s="6" t="s">
        <v>35</v>
      </c>
      <c r="K153" s="14">
        <v>977</v>
      </c>
      <c r="L153">
        <v>4</v>
      </c>
    </row>
    <row r="154" spans="1:12" ht="12.75">
      <c r="A154" s="6" t="s">
        <v>132</v>
      </c>
      <c r="B154" s="6" t="s">
        <v>37</v>
      </c>
      <c r="C154" s="6" t="s">
        <v>42</v>
      </c>
      <c r="D154" s="6" t="s">
        <v>14</v>
      </c>
      <c r="E154" s="6" t="s">
        <v>14</v>
      </c>
      <c r="F154" s="6" t="s">
        <v>34</v>
      </c>
      <c r="G154" s="6" t="s">
        <v>80</v>
      </c>
      <c r="H154" s="6" t="s">
        <v>35</v>
      </c>
      <c r="I154" s="6" t="s">
        <v>35</v>
      </c>
      <c r="J154" s="6" t="s">
        <v>35</v>
      </c>
      <c r="K154" s="14">
        <v>366</v>
      </c>
      <c r="L154">
        <v>5</v>
      </c>
    </row>
    <row r="155" spans="1:12" ht="12.75">
      <c r="A155" s="6" t="s">
        <v>132</v>
      </c>
      <c r="B155" s="6" t="s">
        <v>37</v>
      </c>
      <c r="C155" s="6" t="s">
        <v>76</v>
      </c>
      <c r="D155" s="6" t="s">
        <v>71</v>
      </c>
      <c r="E155" s="6" t="s">
        <v>58</v>
      </c>
      <c r="F155" s="6" t="s">
        <v>34</v>
      </c>
      <c r="G155" s="6" t="s">
        <v>63</v>
      </c>
      <c r="H155" s="6" t="s">
        <v>35</v>
      </c>
      <c r="I155" s="6" t="s">
        <v>35</v>
      </c>
      <c r="J155" s="6" t="s">
        <v>35</v>
      </c>
      <c r="K155" s="14">
        <v>996</v>
      </c>
      <c r="L155">
        <v>6</v>
      </c>
    </row>
    <row r="156" spans="1:12" ht="12.75">
      <c r="A156" s="6" t="s">
        <v>132</v>
      </c>
      <c r="B156" s="6" t="s">
        <v>37</v>
      </c>
      <c r="C156" s="6" t="s">
        <v>38</v>
      </c>
      <c r="D156" s="6" t="s">
        <v>57</v>
      </c>
      <c r="E156" s="6" t="s">
        <v>14</v>
      </c>
      <c r="F156" s="6" t="s">
        <v>34</v>
      </c>
      <c r="G156" s="6" t="s">
        <v>163</v>
      </c>
      <c r="H156" s="6" t="s">
        <v>35</v>
      </c>
      <c r="I156" s="6" t="s">
        <v>35</v>
      </c>
      <c r="J156" s="6" t="s">
        <v>35</v>
      </c>
      <c r="K156" s="14">
        <v>1397</v>
      </c>
      <c r="L156">
        <v>7</v>
      </c>
    </row>
    <row r="157" spans="1:12" ht="12.75">
      <c r="A157" s="6" t="s">
        <v>132</v>
      </c>
      <c r="B157" s="6" t="s">
        <v>37</v>
      </c>
      <c r="C157" s="6" t="s">
        <v>133</v>
      </c>
      <c r="D157" s="6" t="s">
        <v>58</v>
      </c>
      <c r="E157" s="6" t="s">
        <v>40</v>
      </c>
      <c r="F157" s="6" t="s">
        <v>119</v>
      </c>
      <c r="G157" s="6" t="s">
        <v>128</v>
      </c>
      <c r="H157" s="6" t="s">
        <v>35</v>
      </c>
      <c r="I157" s="6" t="s">
        <v>35</v>
      </c>
      <c r="J157" s="6" t="s">
        <v>35</v>
      </c>
      <c r="K157" s="14">
        <v>0</v>
      </c>
      <c r="L157">
        <v>14</v>
      </c>
    </row>
    <row r="158" spans="1:13" ht="12.75">
      <c r="A158" s="6" t="s">
        <v>117</v>
      </c>
      <c r="B158" s="6" t="s">
        <v>118</v>
      </c>
      <c r="C158" s="6" t="s">
        <v>71</v>
      </c>
      <c r="D158" s="6" t="s">
        <v>71</v>
      </c>
      <c r="E158" s="6" t="s">
        <v>13</v>
      </c>
      <c r="F158" s="6" t="s">
        <v>34</v>
      </c>
      <c r="G158" s="6" t="s">
        <v>123</v>
      </c>
      <c r="H158" s="6" t="s">
        <v>35</v>
      </c>
      <c r="I158" s="6" t="s">
        <v>35</v>
      </c>
      <c r="J158" s="6" t="s">
        <v>35</v>
      </c>
      <c r="K158" s="14">
        <v>267</v>
      </c>
      <c r="L158">
        <v>1</v>
      </c>
      <c r="M158">
        <f>SUM(K158:K160)</f>
        <v>880</v>
      </c>
    </row>
    <row r="159" spans="1:12" ht="12.75">
      <c r="A159" s="6" t="s">
        <v>117</v>
      </c>
      <c r="B159" s="6" t="s">
        <v>118</v>
      </c>
      <c r="C159" s="6" t="s">
        <v>14</v>
      </c>
      <c r="D159" s="6" t="s">
        <v>14</v>
      </c>
      <c r="E159" s="6" t="s">
        <v>14</v>
      </c>
      <c r="F159" s="6" t="s">
        <v>34</v>
      </c>
      <c r="G159" s="6" t="s">
        <v>14</v>
      </c>
      <c r="H159" s="6" t="s">
        <v>35</v>
      </c>
      <c r="I159" s="6" t="s">
        <v>35</v>
      </c>
      <c r="J159" s="6" t="s">
        <v>35</v>
      </c>
      <c r="K159" s="14">
        <v>284</v>
      </c>
      <c r="L159">
        <v>3</v>
      </c>
    </row>
    <row r="160" spans="1:12" ht="12.75">
      <c r="A160" s="6" t="s">
        <v>117</v>
      </c>
      <c r="B160" s="6" t="s">
        <v>118</v>
      </c>
      <c r="C160" s="6" t="s">
        <v>14</v>
      </c>
      <c r="D160" s="6" t="s">
        <v>14</v>
      </c>
      <c r="E160" s="6" t="s">
        <v>14</v>
      </c>
      <c r="F160" s="6" t="s">
        <v>34</v>
      </c>
      <c r="G160" s="6" t="s">
        <v>14</v>
      </c>
      <c r="H160" s="6" t="s">
        <v>35</v>
      </c>
      <c r="I160" s="6" t="s">
        <v>35</v>
      </c>
      <c r="J160" s="6" t="s">
        <v>35</v>
      </c>
      <c r="K160" s="14">
        <v>329</v>
      </c>
      <c r="L160">
        <v>4</v>
      </c>
    </row>
    <row r="161" spans="1:12" ht="12.75">
      <c r="A161" s="6" t="s">
        <v>117</v>
      </c>
      <c r="B161" s="6" t="s">
        <v>118</v>
      </c>
      <c r="C161" s="6" t="s">
        <v>14</v>
      </c>
      <c r="D161" s="6" t="s">
        <v>14</v>
      </c>
      <c r="E161" s="6" t="s">
        <v>14</v>
      </c>
      <c r="F161" s="6" t="s">
        <v>34</v>
      </c>
      <c r="G161" s="6" t="s">
        <v>14</v>
      </c>
      <c r="H161" s="6" t="s">
        <v>35</v>
      </c>
      <c r="I161" s="6" t="s">
        <v>35</v>
      </c>
      <c r="J161" s="6" t="s">
        <v>35</v>
      </c>
      <c r="K161" s="14">
        <v>312</v>
      </c>
      <c r="L161">
        <v>6</v>
      </c>
    </row>
    <row r="162" spans="1:12" ht="12.75">
      <c r="A162" s="6" t="s">
        <v>117</v>
      </c>
      <c r="B162" s="6" t="s">
        <v>118</v>
      </c>
      <c r="C162" s="6" t="s">
        <v>14</v>
      </c>
      <c r="D162" s="6" t="s">
        <v>13</v>
      </c>
      <c r="E162" s="6" t="s">
        <v>14</v>
      </c>
      <c r="F162" s="6" t="s">
        <v>119</v>
      </c>
      <c r="G162" s="6" t="s">
        <v>120</v>
      </c>
      <c r="H162" s="6" t="s">
        <v>35</v>
      </c>
      <c r="I162" s="6" t="s">
        <v>35</v>
      </c>
      <c r="J162" s="6" t="s">
        <v>35</v>
      </c>
      <c r="K162" s="14">
        <v>0</v>
      </c>
      <c r="L162">
        <v>12</v>
      </c>
    </row>
    <row r="163" spans="1:13" ht="12.75">
      <c r="A163" s="6" t="s">
        <v>45</v>
      </c>
      <c r="B163" s="6" t="s">
        <v>46</v>
      </c>
      <c r="C163" s="6" t="s">
        <v>14</v>
      </c>
      <c r="D163" s="6" t="s">
        <v>14</v>
      </c>
      <c r="E163" s="6" t="s">
        <v>14</v>
      </c>
      <c r="F163" s="6" t="s">
        <v>34</v>
      </c>
      <c r="G163" s="6" t="s">
        <v>14</v>
      </c>
      <c r="H163" s="6" t="s">
        <v>35</v>
      </c>
      <c r="I163" s="6" t="s">
        <v>35</v>
      </c>
      <c r="J163" s="6" t="s">
        <v>35</v>
      </c>
      <c r="K163" s="14">
        <v>880</v>
      </c>
      <c r="L163">
        <v>1</v>
      </c>
      <c r="M163">
        <f>SUM(K163:K165)</f>
        <v>2676</v>
      </c>
    </row>
    <row r="164" spans="1:12" ht="12.75">
      <c r="A164" s="6" t="s">
        <v>45</v>
      </c>
      <c r="B164" s="6" t="s">
        <v>46</v>
      </c>
      <c r="C164" s="6" t="s">
        <v>13</v>
      </c>
      <c r="D164" s="6" t="s">
        <v>14</v>
      </c>
      <c r="E164" s="6" t="s">
        <v>14</v>
      </c>
      <c r="F164" s="6" t="s">
        <v>34</v>
      </c>
      <c r="G164" s="6" t="s">
        <v>93</v>
      </c>
      <c r="H164" s="6" t="s">
        <v>35</v>
      </c>
      <c r="I164" s="6" t="s">
        <v>35</v>
      </c>
      <c r="J164" s="6" t="s">
        <v>35</v>
      </c>
      <c r="K164" s="14">
        <v>1063</v>
      </c>
      <c r="L164">
        <v>3</v>
      </c>
    </row>
    <row r="165" spans="1:12" ht="12.75">
      <c r="A165" s="6" t="s">
        <v>45</v>
      </c>
      <c r="B165" s="6" t="s">
        <v>46</v>
      </c>
      <c r="C165" s="6" t="s">
        <v>72</v>
      </c>
      <c r="D165" s="6" t="s">
        <v>14</v>
      </c>
      <c r="E165" s="6" t="s">
        <v>14</v>
      </c>
      <c r="F165" s="6" t="s">
        <v>34</v>
      </c>
      <c r="G165" s="6" t="s">
        <v>258</v>
      </c>
      <c r="H165" s="6" t="s">
        <v>35</v>
      </c>
      <c r="I165" s="6" t="s">
        <v>35</v>
      </c>
      <c r="J165" s="6" t="s">
        <v>35</v>
      </c>
      <c r="K165" s="14">
        <v>733</v>
      </c>
      <c r="L165">
        <v>4</v>
      </c>
    </row>
    <row r="166" spans="1:12" ht="12.75">
      <c r="A166" s="6" t="s">
        <v>45</v>
      </c>
      <c r="B166" s="6" t="s">
        <v>46</v>
      </c>
      <c r="C166" s="6" t="s">
        <v>174</v>
      </c>
      <c r="D166" s="6" t="s">
        <v>58</v>
      </c>
      <c r="E166" s="6" t="s">
        <v>71</v>
      </c>
      <c r="F166" s="6" t="s">
        <v>34</v>
      </c>
      <c r="G166" s="6" t="s">
        <v>239</v>
      </c>
      <c r="H166" s="6" t="s">
        <v>35</v>
      </c>
      <c r="I166" s="6" t="s">
        <v>35</v>
      </c>
      <c r="J166" s="6" t="s">
        <v>35</v>
      </c>
      <c r="K166" s="14">
        <v>747</v>
      </c>
      <c r="L166">
        <v>6</v>
      </c>
    </row>
    <row r="167" spans="1:12" ht="12.75">
      <c r="A167" s="6" t="s">
        <v>45</v>
      </c>
      <c r="B167" s="6" t="s">
        <v>46</v>
      </c>
      <c r="C167" s="6" t="s">
        <v>13</v>
      </c>
      <c r="D167" s="6" t="s">
        <v>14</v>
      </c>
      <c r="E167" s="6" t="s">
        <v>14</v>
      </c>
      <c r="F167" s="6" t="s">
        <v>34</v>
      </c>
      <c r="G167" s="6" t="s">
        <v>93</v>
      </c>
      <c r="H167" s="6" t="s">
        <v>35</v>
      </c>
      <c r="I167" s="6" t="s">
        <v>35</v>
      </c>
      <c r="J167" s="6" t="s">
        <v>35</v>
      </c>
      <c r="K167" s="14">
        <v>1048</v>
      </c>
      <c r="L167">
        <v>7</v>
      </c>
    </row>
    <row r="168" spans="1:12" ht="12.75">
      <c r="A168" s="6" t="s">
        <v>45</v>
      </c>
      <c r="B168" s="6" t="s">
        <v>46</v>
      </c>
      <c r="C168" s="6" t="s">
        <v>47</v>
      </c>
      <c r="D168" s="6" t="s">
        <v>14</v>
      </c>
      <c r="E168" s="6" t="s">
        <v>14</v>
      </c>
      <c r="F168" s="6" t="s">
        <v>34</v>
      </c>
      <c r="G168" s="6" t="s">
        <v>48</v>
      </c>
      <c r="H168" s="6" t="s">
        <v>35</v>
      </c>
      <c r="I168" s="6" t="s">
        <v>35</v>
      </c>
      <c r="J168" s="6" t="s">
        <v>35</v>
      </c>
      <c r="K168" s="14">
        <v>200</v>
      </c>
      <c r="L168">
        <v>12</v>
      </c>
    </row>
    <row r="169" spans="1:13" ht="12.75">
      <c r="A169" s="6" t="s">
        <v>191</v>
      </c>
      <c r="B169" s="6" t="s">
        <v>37</v>
      </c>
      <c r="C169" s="6" t="s">
        <v>70</v>
      </c>
      <c r="D169" s="6" t="s">
        <v>32</v>
      </c>
      <c r="E169" s="6" t="s">
        <v>58</v>
      </c>
      <c r="F169" s="6" t="s">
        <v>34</v>
      </c>
      <c r="G169" s="6" t="s">
        <v>260</v>
      </c>
      <c r="H169" s="6" t="s">
        <v>35</v>
      </c>
      <c r="I169" s="6" t="s">
        <v>35</v>
      </c>
      <c r="J169" s="6" t="s">
        <v>35</v>
      </c>
      <c r="K169" s="14">
        <v>1173</v>
      </c>
      <c r="L169">
        <v>1</v>
      </c>
      <c r="M169">
        <f>SUM(K169:K171)</f>
        <v>3567</v>
      </c>
    </row>
    <row r="170" spans="1:12" ht="12.75">
      <c r="A170" s="6" t="s">
        <v>191</v>
      </c>
      <c r="B170" s="6" t="s">
        <v>37</v>
      </c>
      <c r="C170" s="6" t="s">
        <v>40</v>
      </c>
      <c r="D170" s="6" t="s">
        <v>57</v>
      </c>
      <c r="E170" s="6" t="s">
        <v>93</v>
      </c>
      <c r="F170" s="6" t="s">
        <v>34</v>
      </c>
      <c r="G170" s="6" t="s">
        <v>329</v>
      </c>
      <c r="H170" s="6" t="s">
        <v>35</v>
      </c>
      <c r="I170" s="6" t="s">
        <v>35</v>
      </c>
      <c r="J170" s="6" t="s">
        <v>35</v>
      </c>
      <c r="K170" s="14">
        <v>1417</v>
      </c>
      <c r="L170">
        <v>3</v>
      </c>
    </row>
    <row r="171" spans="1:12" ht="12.75">
      <c r="A171" s="6" t="s">
        <v>191</v>
      </c>
      <c r="B171" s="6" t="s">
        <v>37</v>
      </c>
      <c r="C171" s="6" t="s">
        <v>93</v>
      </c>
      <c r="D171" s="6" t="s">
        <v>13</v>
      </c>
      <c r="E171" s="6" t="s">
        <v>39</v>
      </c>
      <c r="F171" s="6" t="s">
        <v>34</v>
      </c>
      <c r="G171" s="6" t="s">
        <v>130</v>
      </c>
      <c r="H171" s="6" t="s">
        <v>35</v>
      </c>
      <c r="I171" s="6" t="s">
        <v>35</v>
      </c>
      <c r="J171" s="6" t="s">
        <v>35</v>
      </c>
      <c r="K171" s="14">
        <v>977</v>
      </c>
      <c r="L171">
        <v>4</v>
      </c>
    </row>
    <row r="172" spans="1:12" ht="12.75">
      <c r="A172" s="6" t="s">
        <v>191</v>
      </c>
      <c r="B172" s="6" t="s">
        <v>37</v>
      </c>
      <c r="C172" s="6" t="s">
        <v>76</v>
      </c>
      <c r="D172" s="6" t="s">
        <v>13</v>
      </c>
      <c r="E172" s="6" t="s">
        <v>72</v>
      </c>
      <c r="F172" s="6" t="s">
        <v>34</v>
      </c>
      <c r="G172" s="6" t="s">
        <v>19</v>
      </c>
      <c r="H172" s="6" t="s">
        <v>35</v>
      </c>
      <c r="I172" s="6" t="s">
        <v>35</v>
      </c>
      <c r="J172" s="6" t="s">
        <v>35</v>
      </c>
      <c r="K172" s="14">
        <v>996</v>
      </c>
      <c r="L172">
        <v>6</v>
      </c>
    </row>
    <row r="173" spans="1:12" ht="12.75">
      <c r="A173" s="6" t="s">
        <v>191</v>
      </c>
      <c r="B173" s="6" t="s">
        <v>37</v>
      </c>
      <c r="C173" s="6" t="s">
        <v>43</v>
      </c>
      <c r="D173" s="6" t="s">
        <v>13</v>
      </c>
      <c r="E173" s="6" t="s">
        <v>32</v>
      </c>
      <c r="F173" s="6" t="s">
        <v>34</v>
      </c>
      <c r="G173" s="6" t="s">
        <v>192</v>
      </c>
      <c r="H173" s="6" t="s">
        <v>35</v>
      </c>
      <c r="I173" s="6" t="s">
        <v>35</v>
      </c>
      <c r="J173" s="6" t="s">
        <v>35</v>
      </c>
      <c r="K173" s="14">
        <v>1397</v>
      </c>
      <c r="L173">
        <v>7</v>
      </c>
    </row>
    <row r="174" spans="1:13" ht="12.75">
      <c r="A174" s="6" t="s">
        <v>107</v>
      </c>
      <c r="B174" s="6" t="s">
        <v>108</v>
      </c>
      <c r="C174" s="6" t="s">
        <v>233</v>
      </c>
      <c r="D174" s="6" t="s">
        <v>234</v>
      </c>
      <c r="E174" s="6" t="s">
        <v>178</v>
      </c>
      <c r="F174" s="6" t="s">
        <v>103</v>
      </c>
      <c r="G174" s="6" t="s">
        <v>235</v>
      </c>
      <c r="H174" s="6" t="s">
        <v>35</v>
      </c>
      <c r="I174" s="6" t="s">
        <v>35</v>
      </c>
      <c r="J174" s="6" t="s">
        <v>35</v>
      </c>
      <c r="K174" s="14">
        <v>-400</v>
      </c>
      <c r="L174">
        <v>1</v>
      </c>
      <c r="M174">
        <f>SUM(K174:K176)</f>
        <v>519</v>
      </c>
    </row>
    <row r="175" spans="1:12" ht="12.75">
      <c r="A175" s="6" t="s">
        <v>107</v>
      </c>
      <c r="B175" s="6" t="s">
        <v>108</v>
      </c>
      <c r="C175" s="6" t="s">
        <v>71</v>
      </c>
      <c r="D175" s="6" t="s">
        <v>14</v>
      </c>
      <c r="E175" s="6" t="s">
        <v>14</v>
      </c>
      <c r="F175" s="6" t="s">
        <v>34</v>
      </c>
      <c r="G175" s="6" t="s">
        <v>38</v>
      </c>
      <c r="H175" s="6" t="s">
        <v>35</v>
      </c>
      <c r="I175" s="6" t="s">
        <v>35</v>
      </c>
      <c r="J175" s="6" t="s">
        <v>35</v>
      </c>
      <c r="K175" s="14">
        <v>425</v>
      </c>
      <c r="L175">
        <v>3</v>
      </c>
    </row>
    <row r="176" spans="1:12" ht="12.75">
      <c r="A176" s="6" t="s">
        <v>107</v>
      </c>
      <c r="B176" s="6" t="s">
        <v>108</v>
      </c>
      <c r="C176" s="6" t="s">
        <v>71</v>
      </c>
      <c r="D176" s="6" t="s">
        <v>14</v>
      </c>
      <c r="E176" s="6" t="s">
        <v>14</v>
      </c>
      <c r="F176" s="6" t="s">
        <v>34</v>
      </c>
      <c r="G176" s="6" t="s">
        <v>38</v>
      </c>
      <c r="H176" s="6" t="s">
        <v>35</v>
      </c>
      <c r="I176" s="6" t="s">
        <v>35</v>
      </c>
      <c r="J176" s="6" t="s">
        <v>35</v>
      </c>
      <c r="K176" s="14">
        <v>494</v>
      </c>
      <c r="L176">
        <v>4</v>
      </c>
    </row>
    <row r="177" spans="1:12" ht="12.75">
      <c r="A177" s="6" t="s">
        <v>107</v>
      </c>
      <c r="B177" s="6" t="s">
        <v>108</v>
      </c>
      <c r="C177" s="6" t="s">
        <v>72</v>
      </c>
      <c r="D177" s="6" t="s">
        <v>42</v>
      </c>
      <c r="E177" s="6" t="s">
        <v>14</v>
      </c>
      <c r="F177" s="6" t="s">
        <v>103</v>
      </c>
      <c r="G177" s="6" t="s">
        <v>333</v>
      </c>
      <c r="H177" s="6" t="s">
        <v>35</v>
      </c>
      <c r="I177" s="6" t="s">
        <v>35</v>
      </c>
      <c r="J177" s="6" t="s">
        <v>35</v>
      </c>
      <c r="K177" s="14">
        <v>-366</v>
      </c>
      <c r="L177">
        <v>6</v>
      </c>
    </row>
    <row r="178" spans="1:12" ht="12.75">
      <c r="A178" s="6" t="s">
        <v>107</v>
      </c>
      <c r="B178" s="6" t="s">
        <v>108</v>
      </c>
      <c r="C178" s="6" t="s">
        <v>167</v>
      </c>
      <c r="D178" s="6" t="s">
        <v>57</v>
      </c>
      <c r="E178" s="6" t="s">
        <v>71</v>
      </c>
      <c r="F178" s="6" t="s">
        <v>103</v>
      </c>
      <c r="G178" s="6" t="s">
        <v>168</v>
      </c>
      <c r="H178" s="6" t="s">
        <v>35</v>
      </c>
      <c r="I178" s="6" t="s">
        <v>35</v>
      </c>
      <c r="J178" s="6" t="s">
        <v>35</v>
      </c>
      <c r="K178" s="14">
        <v>-351</v>
      </c>
      <c r="L178">
        <v>7</v>
      </c>
    </row>
    <row r="179" spans="1:12" ht="12.75">
      <c r="A179" s="6" t="s">
        <v>107</v>
      </c>
      <c r="B179" s="6" t="s">
        <v>108</v>
      </c>
      <c r="C179" s="6" t="s">
        <v>189</v>
      </c>
      <c r="D179" s="6" t="s">
        <v>58</v>
      </c>
      <c r="E179" s="6" t="s">
        <v>42</v>
      </c>
      <c r="F179" s="6" t="s">
        <v>119</v>
      </c>
      <c r="G179" s="6" t="s">
        <v>308</v>
      </c>
      <c r="H179" s="6" t="s">
        <v>35</v>
      </c>
      <c r="I179" s="6" t="s">
        <v>35</v>
      </c>
      <c r="J179" s="6" t="s">
        <v>35</v>
      </c>
      <c r="K179" s="14">
        <v>0</v>
      </c>
      <c r="L179">
        <v>10</v>
      </c>
    </row>
    <row r="180" spans="1:12" ht="12.75">
      <c r="A180" s="6" t="s">
        <v>107</v>
      </c>
      <c r="B180" s="6" t="s">
        <v>108</v>
      </c>
      <c r="C180" s="6" t="s">
        <v>42</v>
      </c>
      <c r="D180" s="6" t="s">
        <v>14</v>
      </c>
      <c r="E180" s="6" t="s">
        <v>14</v>
      </c>
      <c r="F180" s="6" t="s">
        <v>34</v>
      </c>
      <c r="G180" s="6" t="s">
        <v>80</v>
      </c>
      <c r="H180" s="6" t="s">
        <v>35</v>
      </c>
      <c r="I180" s="6" t="s">
        <v>35</v>
      </c>
      <c r="J180" s="6" t="s">
        <v>35</v>
      </c>
      <c r="K180" s="14">
        <v>0</v>
      </c>
      <c r="L180">
        <v>12</v>
      </c>
    </row>
    <row r="181" spans="1:13" ht="12.75">
      <c r="A181" s="6" t="s">
        <v>96</v>
      </c>
      <c r="B181" s="6" t="s">
        <v>177</v>
      </c>
      <c r="C181" s="6" t="s">
        <v>380</v>
      </c>
      <c r="D181" s="6" t="s">
        <v>76</v>
      </c>
      <c r="E181" s="6" t="s">
        <v>133</v>
      </c>
      <c r="F181" s="6" t="s">
        <v>34</v>
      </c>
      <c r="G181" s="6" t="s">
        <v>179</v>
      </c>
      <c r="H181" s="6" t="s">
        <v>35</v>
      </c>
      <c r="I181" s="6" t="s">
        <v>35</v>
      </c>
      <c r="J181" s="6" t="s">
        <v>35</v>
      </c>
      <c r="K181" s="14">
        <v>709</v>
      </c>
      <c r="L181">
        <v>3</v>
      </c>
      <c r="M181">
        <f>SUM(K181:K183)</f>
        <v>1164</v>
      </c>
    </row>
    <row r="182" spans="1:12" ht="12.75">
      <c r="A182" s="6" t="s">
        <v>96</v>
      </c>
      <c r="B182" s="6" t="s">
        <v>177</v>
      </c>
      <c r="C182" s="6" t="s">
        <v>228</v>
      </c>
      <c r="D182" s="6" t="s">
        <v>93</v>
      </c>
      <c r="E182" s="6" t="s">
        <v>83</v>
      </c>
      <c r="F182" s="6" t="s">
        <v>119</v>
      </c>
      <c r="G182" s="6" t="s">
        <v>407</v>
      </c>
      <c r="H182" s="6" t="s">
        <v>35</v>
      </c>
      <c r="I182" s="6" t="s">
        <v>35</v>
      </c>
      <c r="J182" s="6" t="s">
        <v>35</v>
      </c>
      <c r="K182" s="14">
        <v>-377</v>
      </c>
      <c r="L182">
        <v>4</v>
      </c>
    </row>
    <row r="183" spans="1:12" ht="12.75">
      <c r="A183" s="6" t="s">
        <v>96</v>
      </c>
      <c r="B183" s="6" t="s">
        <v>177</v>
      </c>
      <c r="C183" s="6" t="s">
        <v>90</v>
      </c>
      <c r="D183" s="6" t="s">
        <v>42</v>
      </c>
      <c r="E183" s="6" t="s">
        <v>178</v>
      </c>
      <c r="F183" s="6" t="s">
        <v>34</v>
      </c>
      <c r="G183" s="6" t="s">
        <v>179</v>
      </c>
      <c r="H183" s="6" t="s">
        <v>35</v>
      </c>
      <c r="I183" s="6" t="s">
        <v>35</v>
      </c>
      <c r="J183" s="6" t="s">
        <v>35</v>
      </c>
      <c r="K183" s="14">
        <v>832</v>
      </c>
      <c r="L183">
        <v>7</v>
      </c>
    </row>
    <row r="184" spans="1:13" ht="12.75">
      <c r="A184" s="6" t="s">
        <v>96</v>
      </c>
      <c r="B184" s="6" t="s">
        <v>97</v>
      </c>
      <c r="C184" s="6" t="s">
        <v>71</v>
      </c>
      <c r="D184" s="6" t="s">
        <v>14</v>
      </c>
      <c r="E184" s="6" t="s">
        <v>14</v>
      </c>
      <c r="F184" s="6" t="s">
        <v>119</v>
      </c>
      <c r="G184" s="6" t="s">
        <v>239</v>
      </c>
      <c r="H184" s="6" t="s">
        <v>35</v>
      </c>
      <c r="I184" s="6" t="s">
        <v>35</v>
      </c>
      <c r="J184" s="6" t="s">
        <v>35</v>
      </c>
      <c r="K184" s="14">
        <v>-133</v>
      </c>
      <c r="L184">
        <v>1</v>
      </c>
      <c r="M184">
        <f>SUM(K184:K186)</f>
        <v>-207</v>
      </c>
    </row>
    <row r="185" spans="1:12" ht="12.75">
      <c r="A185" s="6" t="s">
        <v>96</v>
      </c>
      <c r="B185" s="6" t="s">
        <v>97</v>
      </c>
      <c r="C185" s="6" t="s">
        <v>98</v>
      </c>
      <c r="D185" s="6" t="s">
        <v>14</v>
      </c>
      <c r="E185" s="6" t="s">
        <v>14</v>
      </c>
      <c r="F185" s="6" t="s">
        <v>119</v>
      </c>
      <c r="G185" s="6" t="s">
        <v>316</v>
      </c>
      <c r="H185" s="6" t="s">
        <v>345</v>
      </c>
      <c r="I185" s="6" t="s">
        <v>35</v>
      </c>
      <c r="J185" s="6" t="s">
        <v>35</v>
      </c>
      <c r="K185" s="14">
        <v>-386</v>
      </c>
      <c r="L185">
        <v>5</v>
      </c>
    </row>
    <row r="186" spans="1:12" ht="12.75">
      <c r="A186" s="6" t="s">
        <v>96</v>
      </c>
      <c r="B186" s="6" t="s">
        <v>97</v>
      </c>
      <c r="C186" s="6" t="s">
        <v>311</v>
      </c>
      <c r="D186" s="6" t="s">
        <v>94</v>
      </c>
      <c r="E186" s="6" t="s">
        <v>33</v>
      </c>
      <c r="F186" s="6" t="s">
        <v>34</v>
      </c>
      <c r="G186" s="6" t="s">
        <v>342</v>
      </c>
      <c r="H186" s="6" t="s">
        <v>35</v>
      </c>
      <c r="I186" s="6" t="s">
        <v>35</v>
      </c>
      <c r="J186" s="6" t="s">
        <v>35</v>
      </c>
      <c r="K186" s="14">
        <v>312</v>
      </c>
      <c r="L186">
        <v>6</v>
      </c>
    </row>
    <row r="187" spans="1:12" ht="12.75">
      <c r="A187" s="6" t="s">
        <v>96</v>
      </c>
      <c r="B187" s="6" t="s">
        <v>97</v>
      </c>
      <c r="C187" s="6" t="s">
        <v>98</v>
      </c>
      <c r="D187" s="6" t="s">
        <v>13</v>
      </c>
      <c r="E187" s="6" t="s">
        <v>14</v>
      </c>
      <c r="F187" s="6" t="s">
        <v>34</v>
      </c>
      <c r="G187" s="6" t="s">
        <v>99</v>
      </c>
      <c r="H187" s="6" t="s">
        <v>35</v>
      </c>
      <c r="I187" s="6" t="s">
        <v>35</v>
      </c>
      <c r="J187" s="6" t="s">
        <v>35</v>
      </c>
      <c r="K187" s="14">
        <v>0</v>
      </c>
      <c r="L187">
        <v>12</v>
      </c>
    </row>
    <row r="188" spans="1:13" ht="12.75">
      <c r="A188" s="6" t="s">
        <v>262</v>
      </c>
      <c r="B188" s="6" t="s">
        <v>263</v>
      </c>
      <c r="C188" s="6" t="s">
        <v>40</v>
      </c>
      <c r="D188" s="6" t="s">
        <v>71</v>
      </c>
      <c r="E188" s="6" t="s">
        <v>58</v>
      </c>
      <c r="F188" s="6" t="s">
        <v>34</v>
      </c>
      <c r="G188" s="6" t="s">
        <v>264</v>
      </c>
      <c r="H188" s="6" t="s">
        <v>35</v>
      </c>
      <c r="I188" s="6" t="s">
        <v>35</v>
      </c>
      <c r="J188" s="6" t="s">
        <v>35</v>
      </c>
      <c r="K188" s="14">
        <v>880</v>
      </c>
      <c r="L188">
        <v>1</v>
      </c>
      <c r="M188">
        <f>SUM(K188:K190)</f>
        <v>2690</v>
      </c>
    </row>
    <row r="189" spans="1:12" ht="12.75">
      <c r="A189" s="6" t="s">
        <v>262</v>
      </c>
      <c r="B189" s="6" t="s">
        <v>263</v>
      </c>
      <c r="C189" s="6" t="s">
        <v>13</v>
      </c>
      <c r="D189" s="6" t="s">
        <v>14</v>
      </c>
      <c r="E189" s="6" t="s">
        <v>14</v>
      </c>
      <c r="F189" s="6" t="s">
        <v>34</v>
      </c>
      <c r="G189" s="6" t="s">
        <v>93</v>
      </c>
      <c r="H189" s="6" t="s">
        <v>35</v>
      </c>
      <c r="I189" s="6" t="s">
        <v>35</v>
      </c>
      <c r="J189" s="6" t="s">
        <v>35</v>
      </c>
      <c r="K189" s="14">
        <v>1063</v>
      </c>
      <c r="L189">
        <v>3</v>
      </c>
    </row>
    <row r="190" spans="1:12" ht="12.75">
      <c r="A190" s="6" t="s">
        <v>262</v>
      </c>
      <c r="B190" s="6" t="s">
        <v>263</v>
      </c>
      <c r="C190" s="6" t="s">
        <v>39</v>
      </c>
      <c r="D190" s="6" t="s">
        <v>13</v>
      </c>
      <c r="E190" s="6" t="s">
        <v>14</v>
      </c>
      <c r="F190" s="6" t="s">
        <v>34</v>
      </c>
      <c r="G190" s="6" t="s">
        <v>228</v>
      </c>
      <c r="H190" s="6" t="s">
        <v>35</v>
      </c>
      <c r="I190" s="6" t="s">
        <v>35</v>
      </c>
      <c r="J190" s="6" t="s">
        <v>35</v>
      </c>
      <c r="K190" s="14">
        <v>747</v>
      </c>
      <c r="L190">
        <v>6</v>
      </c>
    </row>
    <row r="191" spans="1:13" ht="12.75">
      <c r="A191" s="6" t="s">
        <v>225</v>
      </c>
      <c r="B191" s="6" t="s">
        <v>193</v>
      </c>
      <c r="C191" s="6" t="s">
        <v>32</v>
      </c>
      <c r="D191" s="6" t="s">
        <v>14</v>
      </c>
      <c r="E191" s="6" t="s">
        <v>14</v>
      </c>
      <c r="F191" s="6" t="s">
        <v>34</v>
      </c>
      <c r="G191" s="6" t="s">
        <v>254</v>
      </c>
      <c r="H191" s="6" t="s">
        <v>35</v>
      </c>
      <c r="I191" s="6" t="s">
        <v>35</v>
      </c>
      <c r="J191" s="6" t="s">
        <v>35</v>
      </c>
      <c r="K191" s="14">
        <v>1466</v>
      </c>
      <c r="L191">
        <v>1</v>
      </c>
      <c r="M191">
        <f>SUM(K191:K193)</f>
        <v>4459</v>
      </c>
    </row>
    <row r="192" spans="1:12" ht="12.75">
      <c r="A192" s="6" t="s">
        <v>225</v>
      </c>
      <c r="B192" s="6" t="s">
        <v>193</v>
      </c>
      <c r="C192" s="6" t="s">
        <v>93</v>
      </c>
      <c r="D192" s="6" t="s">
        <v>71</v>
      </c>
      <c r="E192" s="6" t="s">
        <v>13</v>
      </c>
      <c r="F192" s="6" t="s">
        <v>34</v>
      </c>
      <c r="G192" s="6" t="s">
        <v>49</v>
      </c>
      <c r="H192" s="6" t="s">
        <v>35</v>
      </c>
      <c r="I192" s="6" t="s">
        <v>35</v>
      </c>
      <c r="J192" s="6" t="s">
        <v>35</v>
      </c>
      <c r="K192" s="14">
        <v>1772</v>
      </c>
      <c r="L192">
        <v>3</v>
      </c>
    </row>
    <row r="193" spans="1:12" ht="12.75">
      <c r="A193" s="6" t="s">
        <v>225</v>
      </c>
      <c r="B193" s="6" t="s">
        <v>193</v>
      </c>
      <c r="C193" s="6" t="s">
        <v>32</v>
      </c>
      <c r="D193" s="6" t="s">
        <v>14</v>
      </c>
      <c r="E193" s="6" t="s">
        <v>57</v>
      </c>
      <c r="F193" s="6" t="s">
        <v>34</v>
      </c>
      <c r="G193" s="6" t="s">
        <v>170</v>
      </c>
      <c r="H193" s="6" t="s">
        <v>35</v>
      </c>
      <c r="I193" s="6" t="s">
        <v>35</v>
      </c>
      <c r="J193" s="6" t="s">
        <v>35</v>
      </c>
      <c r="K193" s="14">
        <v>1221</v>
      </c>
      <c r="L193">
        <v>4</v>
      </c>
    </row>
    <row r="194" spans="1:12" ht="12.75">
      <c r="A194" s="6" t="s">
        <v>225</v>
      </c>
      <c r="B194" s="6" t="s">
        <v>193</v>
      </c>
      <c r="C194" s="6" t="s">
        <v>14</v>
      </c>
      <c r="D194" s="6" t="s">
        <v>13</v>
      </c>
      <c r="E194" s="6" t="s">
        <v>14</v>
      </c>
      <c r="F194" s="6" t="s">
        <v>34</v>
      </c>
      <c r="G194" s="6" t="s">
        <v>133</v>
      </c>
      <c r="H194" s="6" t="s">
        <v>35</v>
      </c>
      <c r="I194" s="6" t="s">
        <v>35</v>
      </c>
      <c r="J194" s="6" t="s">
        <v>35</v>
      </c>
      <c r="K194" s="14">
        <v>457</v>
      </c>
      <c r="L194">
        <v>5</v>
      </c>
    </row>
    <row r="195" spans="1:12" ht="12.75">
      <c r="A195" s="6" t="s">
        <v>225</v>
      </c>
      <c r="B195" s="6" t="s">
        <v>193</v>
      </c>
      <c r="C195" s="6" t="s">
        <v>71</v>
      </c>
      <c r="D195" s="6" t="s">
        <v>14</v>
      </c>
      <c r="E195" s="6" t="s">
        <v>57</v>
      </c>
      <c r="F195" s="6" t="s">
        <v>34</v>
      </c>
      <c r="G195" s="6" t="s">
        <v>53</v>
      </c>
      <c r="H195" s="6" t="s">
        <v>35</v>
      </c>
      <c r="I195" s="6" t="s">
        <v>35</v>
      </c>
      <c r="J195" s="6" t="s">
        <v>35</v>
      </c>
      <c r="K195" s="14">
        <v>1245</v>
      </c>
      <c r="L195">
        <v>6</v>
      </c>
    </row>
    <row r="196" spans="1:12" ht="12.75">
      <c r="A196" s="6" t="s">
        <v>225</v>
      </c>
      <c r="B196" s="6" t="s">
        <v>193</v>
      </c>
      <c r="C196" s="6" t="s">
        <v>93</v>
      </c>
      <c r="D196" s="6" t="s">
        <v>13</v>
      </c>
      <c r="E196" s="6" t="s">
        <v>13</v>
      </c>
      <c r="F196" s="6" t="s">
        <v>34</v>
      </c>
      <c r="G196" s="6" t="s">
        <v>226</v>
      </c>
      <c r="H196" s="6" t="s">
        <v>35</v>
      </c>
      <c r="I196" s="6" t="s">
        <v>35</v>
      </c>
      <c r="J196" s="6" t="s">
        <v>35</v>
      </c>
      <c r="K196" s="14">
        <v>1747</v>
      </c>
      <c r="L196">
        <v>7</v>
      </c>
    </row>
    <row r="197" spans="1:13" ht="12.75">
      <c r="A197" s="6" t="s">
        <v>361</v>
      </c>
      <c r="B197" s="6" t="s">
        <v>362</v>
      </c>
      <c r="C197" s="6" t="s">
        <v>76</v>
      </c>
      <c r="D197" s="6" t="s">
        <v>13</v>
      </c>
      <c r="E197" s="6" t="s">
        <v>57</v>
      </c>
      <c r="F197" s="6" t="s">
        <v>34</v>
      </c>
      <c r="G197" s="6" t="s">
        <v>394</v>
      </c>
      <c r="H197" s="6" t="s">
        <v>35</v>
      </c>
      <c r="I197" s="6" t="s">
        <v>35</v>
      </c>
      <c r="J197" s="6" t="s">
        <v>35</v>
      </c>
      <c r="K197" s="14">
        <v>1595</v>
      </c>
      <c r="L197">
        <v>3</v>
      </c>
      <c r="M197">
        <f>SUM(K197:K199)</f>
        <v>2105</v>
      </c>
    </row>
    <row r="198" spans="1:12" ht="12.75">
      <c r="A198" s="6" t="s">
        <v>361</v>
      </c>
      <c r="B198" s="6" t="s">
        <v>362</v>
      </c>
      <c r="C198" s="6" t="s">
        <v>419</v>
      </c>
      <c r="D198" s="6" t="s">
        <v>13</v>
      </c>
      <c r="E198" s="6" t="s">
        <v>42</v>
      </c>
      <c r="F198" s="6" t="s">
        <v>119</v>
      </c>
      <c r="G198" s="6" t="s">
        <v>377</v>
      </c>
      <c r="H198" s="6" t="s">
        <v>35</v>
      </c>
      <c r="I198" s="6" t="s">
        <v>35</v>
      </c>
      <c r="J198" s="6" t="s">
        <v>35</v>
      </c>
      <c r="K198" s="14">
        <v>99</v>
      </c>
      <c r="L198">
        <v>4</v>
      </c>
    </row>
    <row r="199" spans="1:12" ht="12.75">
      <c r="A199" s="6" t="s">
        <v>361</v>
      </c>
      <c r="B199" s="6" t="s">
        <v>362</v>
      </c>
      <c r="C199" s="6" t="s">
        <v>42</v>
      </c>
      <c r="D199" s="6" t="s">
        <v>14</v>
      </c>
      <c r="E199" s="6" t="s">
        <v>14</v>
      </c>
      <c r="F199" s="6" t="s">
        <v>34</v>
      </c>
      <c r="G199" s="6" t="s">
        <v>80</v>
      </c>
      <c r="H199" s="6" t="s">
        <v>35</v>
      </c>
      <c r="I199" s="6" t="s">
        <v>35</v>
      </c>
      <c r="J199" s="6" t="s">
        <v>35</v>
      </c>
      <c r="K199" s="14">
        <v>411</v>
      </c>
      <c r="L199">
        <v>5</v>
      </c>
    </row>
    <row r="200" spans="1:12" ht="12.75">
      <c r="A200" s="6" t="s">
        <v>361</v>
      </c>
      <c r="B200" s="6" t="s">
        <v>362</v>
      </c>
      <c r="C200" s="6" t="s">
        <v>14</v>
      </c>
      <c r="D200" s="6" t="s">
        <v>14</v>
      </c>
      <c r="E200" s="6" t="s">
        <v>14</v>
      </c>
      <c r="F200" s="6" t="s">
        <v>103</v>
      </c>
      <c r="G200" s="6" t="s">
        <v>139</v>
      </c>
      <c r="H200" s="6" t="s">
        <v>302</v>
      </c>
      <c r="I200" s="6" t="s">
        <v>425</v>
      </c>
      <c r="J200" s="6" t="s">
        <v>345</v>
      </c>
      <c r="K200" s="14">
        <v>-440</v>
      </c>
      <c r="L200">
        <v>6</v>
      </c>
    </row>
    <row r="201" spans="1:13" ht="12.75">
      <c r="A201" s="6" t="s">
        <v>155</v>
      </c>
      <c r="B201" s="6" t="s">
        <v>156</v>
      </c>
      <c r="C201" s="6" t="s">
        <v>47</v>
      </c>
      <c r="D201" s="6" t="s">
        <v>71</v>
      </c>
      <c r="E201" s="6" t="s">
        <v>14</v>
      </c>
      <c r="F201" s="6" t="s">
        <v>34</v>
      </c>
      <c r="G201" s="6" t="s">
        <v>240</v>
      </c>
      <c r="H201" s="6" t="s">
        <v>35</v>
      </c>
      <c r="I201" s="6" t="s">
        <v>35</v>
      </c>
      <c r="J201" s="6" t="s">
        <v>35</v>
      </c>
      <c r="K201" s="14">
        <v>666</v>
      </c>
      <c r="L201">
        <v>1</v>
      </c>
      <c r="M201">
        <f>SUM(K201:K203)</f>
        <v>-193</v>
      </c>
    </row>
    <row r="202" spans="1:12" ht="12.75">
      <c r="A202" s="6" t="s">
        <v>155</v>
      </c>
      <c r="B202" s="6" t="s">
        <v>156</v>
      </c>
      <c r="C202" s="6" t="s">
        <v>246</v>
      </c>
      <c r="D202" s="6" t="s">
        <v>72</v>
      </c>
      <c r="E202" s="6" t="s">
        <v>334</v>
      </c>
      <c r="F202" s="6" t="s">
        <v>119</v>
      </c>
      <c r="G202" s="6" t="s">
        <v>386</v>
      </c>
      <c r="H202" s="6" t="s">
        <v>35</v>
      </c>
      <c r="I202" s="6" t="s">
        <v>35</v>
      </c>
      <c r="J202" s="6" t="s">
        <v>35</v>
      </c>
      <c r="K202" s="14">
        <v>-491</v>
      </c>
      <c r="L202">
        <v>3</v>
      </c>
    </row>
    <row r="203" spans="1:12" ht="12.75">
      <c r="A203" s="6" t="s">
        <v>155</v>
      </c>
      <c r="B203" s="6" t="s">
        <v>156</v>
      </c>
      <c r="C203" s="6" t="s">
        <v>157</v>
      </c>
      <c r="D203" s="6" t="s">
        <v>42</v>
      </c>
      <c r="E203" s="6" t="s">
        <v>33</v>
      </c>
      <c r="F203" s="6" t="s">
        <v>119</v>
      </c>
      <c r="G203" s="6" t="s">
        <v>158</v>
      </c>
      <c r="H203" s="6" t="s">
        <v>35</v>
      </c>
      <c r="I203" s="6" t="s">
        <v>35</v>
      </c>
      <c r="J203" s="6" t="s">
        <v>35</v>
      </c>
      <c r="K203" s="14">
        <v>-368</v>
      </c>
      <c r="L203">
        <v>7</v>
      </c>
    </row>
    <row r="204" spans="1:13" ht="12.75">
      <c r="A204" s="6" t="s">
        <v>155</v>
      </c>
      <c r="B204" s="6" t="s">
        <v>115</v>
      </c>
      <c r="C204" s="6" t="s">
        <v>57</v>
      </c>
      <c r="D204" s="6" t="s">
        <v>14</v>
      </c>
      <c r="E204" s="6" t="s">
        <v>14</v>
      </c>
      <c r="F204" s="6" t="s">
        <v>34</v>
      </c>
      <c r="G204" s="6" t="s">
        <v>145</v>
      </c>
      <c r="H204" s="6" t="s">
        <v>35</v>
      </c>
      <c r="I204" s="6" t="s">
        <v>35</v>
      </c>
      <c r="J204" s="6" t="s">
        <v>35</v>
      </c>
      <c r="K204" s="14">
        <v>494</v>
      </c>
      <c r="L204">
        <v>4</v>
      </c>
      <c r="M204">
        <f>SUM(K204:K206)</f>
        <v>622</v>
      </c>
    </row>
    <row r="205" spans="1:12" ht="12.75">
      <c r="A205" s="6" t="s">
        <v>155</v>
      </c>
      <c r="B205" s="6" t="s">
        <v>115</v>
      </c>
      <c r="C205" s="6" t="s">
        <v>145</v>
      </c>
      <c r="D205" s="6" t="s">
        <v>39</v>
      </c>
      <c r="E205" s="6" t="s">
        <v>76</v>
      </c>
      <c r="F205" s="6" t="s">
        <v>34</v>
      </c>
      <c r="G205" s="6" t="s">
        <v>16</v>
      </c>
      <c r="H205" s="6" t="s">
        <v>35</v>
      </c>
      <c r="I205" s="6" t="s">
        <v>35</v>
      </c>
      <c r="J205" s="6" t="s">
        <v>35</v>
      </c>
      <c r="K205" s="14">
        <v>468</v>
      </c>
      <c r="L205">
        <v>6</v>
      </c>
    </row>
    <row r="206" spans="1:13" ht="12.75">
      <c r="A206" s="6" t="s">
        <v>92</v>
      </c>
      <c r="B206" s="6" t="s">
        <v>195</v>
      </c>
      <c r="C206" s="6" t="s">
        <v>178</v>
      </c>
      <c r="D206" s="6" t="s">
        <v>42</v>
      </c>
      <c r="E206" s="6" t="s">
        <v>93</v>
      </c>
      <c r="F206" s="6" t="s">
        <v>103</v>
      </c>
      <c r="G206" s="6" t="s">
        <v>268</v>
      </c>
      <c r="H206" s="6" t="s">
        <v>35</v>
      </c>
      <c r="I206" s="6" t="s">
        <v>35</v>
      </c>
      <c r="J206" s="6" t="s">
        <v>35</v>
      </c>
      <c r="K206" s="14">
        <v>-340</v>
      </c>
      <c r="L206">
        <v>1</v>
      </c>
      <c r="M206">
        <f>SUM(K206:K208)</f>
        <v>556</v>
      </c>
    </row>
    <row r="207" spans="1:12" ht="12.75">
      <c r="A207" s="6" t="s">
        <v>92</v>
      </c>
      <c r="B207" s="6" t="s">
        <v>195</v>
      </c>
      <c r="C207" s="6" t="s">
        <v>336</v>
      </c>
      <c r="D207" s="6" t="s">
        <v>42</v>
      </c>
      <c r="E207" s="6" t="s">
        <v>43</v>
      </c>
      <c r="F207" s="6" t="s">
        <v>103</v>
      </c>
      <c r="G207" s="6" t="s">
        <v>400</v>
      </c>
      <c r="H207" s="6" t="s">
        <v>35</v>
      </c>
      <c r="I207" s="6" t="s">
        <v>35</v>
      </c>
      <c r="J207" s="6" t="s">
        <v>35</v>
      </c>
      <c r="K207" s="14">
        <v>-203</v>
      </c>
      <c r="L207">
        <v>3</v>
      </c>
    </row>
    <row r="208" spans="1:12" ht="12.75">
      <c r="A208" s="6" t="s">
        <v>92</v>
      </c>
      <c r="B208" s="6" t="s">
        <v>195</v>
      </c>
      <c r="C208" s="6" t="s">
        <v>416</v>
      </c>
      <c r="D208" s="6" t="s">
        <v>94</v>
      </c>
      <c r="E208" s="6" t="s">
        <v>33</v>
      </c>
      <c r="F208" s="6" t="s">
        <v>34</v>
      </c>
      <c r="G208" s="6" t="s">
        <v>417</v>
      </c>
      <c r="H208" s="6" t="s">
        <v>35</v>
      </c>
      <c r="I208" s="6" t="s">
        <v>35</v>
      </c>
      <c r="J208" s="6" t="s">
        <v>35</v>
      </c>
      <c r="K208" s="14">
        <v>1099</v>
      </c>
      <c r="L208">
        <v>4</v>
      </c>
    </row>
    <row r="209" spans="1:12" ht="12.75">
      <c r="A209" s="6" t="s">
        <v>92</v>
      </c>
      <c r="B209" s="6" t="s">
        <v>195</v>
      </c>
      <c r="C209" s="6" t="s">
        <v>14</v>
      </c>
      <c r="D209" s="6" t="s">
        <v>14</v>
      </c>
      <c r="E209" s="6" t="s">
        <v>14</v>
      </c>
      <c r="F209" s="6" t="s">
        <v>34</v>
      </c>
      <c r="G209" s="6" t="s">
        <v>14</v>
      </c>
      <c r="H209" s="6" t="s">
        <v>35</v>
      </c>
      <c r="I209" s="6" t="s">
        <v>35</v>
      </c>
      <c r="J209" s="6" t="s">
        <v>35</v>
      </c>
      <c r="K209" s="14">
        <v>411</v>
      </c>
      <c r="L209">
        <v>5</v>
      </c>
    </row>
    <row r="210" spans="1:12" ht="12.75">
      <c r="A210" s="6" t="s">
        <v>92</v>
      </c>
      <c r="B210" s="6" t="s">
        <v>195</v>
      </c>
      <c r="C210" s="6" t="s">
        <v>173</v>
      </c>
      <c r="D210" s="6" t="s">
        <v>32</v>
      </c>
      <c r="E210" s="6" t="s">
        <v>138</v>
      </c>
      <c r="F210" s="6" t="s">
        <v>34</v>
      </c>
      <c r="G210" s="6" t="s">
        <v>356</v>
      </c>
      <c r="H210" s="6" t="s">
        <v>35</v>
      </c>
      <c r="I210" s="6" t="s">
        <v>35</v>
      </c>
      <c r="J210" s="6" t="s">
        <v>35</v>
      </c>
      <c r="K210" s="14">
        <v>1120</v>
      </c>
      <c r="L210">
        <v>6</v>
      </c>
    </row>
    <row r="211" spans="1:12" ht="12.75">
      <c r="A211" s="6" t="s">
        <v>92</v>
      </c>
      <c r="B211" s="6" t="s">
        <v>195</v>
      </c>
      <c r="C211" s="6" t="s">
        <v>196</v>
      </c>
      <c r="D211" s="6" t="s">
        <v>72</v>
      </c>
      <c r="E211" s="6" t="s">
        <v>42</v>
      </c>
      <c r="F211" s="6" t="s">
        <v>34</v>
      </c>
      <c r="G211" s="6" t="s">
        <v>197</v>
      </c>
      <c r="H211" s="6" t="s">
        <v>35</v>
      </c>
      <c r="I211" s="6" t="s">
        <v>35</v>
      </c>
      <c r="J211" s="6" t="s">
        <v>35</v>
      </c>
      <c r="K211" s="14">
        <v>1572</v>
      </c>
      <c r="L211">
        <v>7</v>
      </c>
    </row>
    <row r="212" spans="1:13" ht="12.75">
      <c r="A212" s="6" t="s">
        <v>92</v>
      </c>
      <c r="B212" s="6" t="s">
        <v>430</v>
      </c>
      <c r="C212" s="6" t="s">
        <v>93</v>
      </c>
      <c r="D212" s="6" t="s">
        <v>13</v>
      </c>
      <c r="E212" s="6" t="s">
        <v>94</v>
      </c>
      <c r="F212" s="6" t="s">
        <v>34</v>
      </c>
      <c r="G212" s="6" t="s">
        <v>95</v>
      </c>
      <c r="H212" s="6" t="s">
        <v>35</v>
      </c>
      <c r="I212" s="6" t="s">
        <v>35</v>
      </c>
      <c r="J212" s="6" t="s">
        <v>35</v>
      </c>
      <c r="K212" s="14">
        <v>0</v>
      </c>
      <c r="L212">
        <v>12</v>
      </c>
      <c r="M212">
        <f>SUM(K212:K214)</f>
        <v>533</v>
      </c>
    </row>
    <row r="213" spans="1:12" ht="12.75">
      <c r="A213" s="6" t="s">
        <v>92</v>
      </c>
      <c r="B213" s="6" t="s">
        <v>430</v>
      </c>
      <c r="C213" s="6" t="s">
        <v>40</v>
      </c>
      <c r="D213" s="6" t="s">
        <v>58</v>
      </c>
      <c r="E213" s="6" t="s">
        <v>40</v>
      </c>
      <c r="F213" s="6" t="s">
        <v>34</v>
      </c>
      <c r="G213" s="6" t="s">
        <v>125</v>
      </c>
      <c r="H213" s="6" t="s">
        <v>35</v>
      </c>
      <c r="I213" s="6" t="s">
        <v>35</v>
      </c>
      <c r="J213" s="6" t="s">
        <v>35</v>
      </c>
      <c r="K213" s="14">
        <v>0</v>
      </c>
      <c r="L213">
        <v>13</v>
      </c>
    </row>
    <row r="214" spans="1:13" ht="12.75">
      <c r="A214" s="6" t="s">
        <v>85</v>
      </c>
      <c r="B214" s="6" t="s">
        <v>180</v>
      </c>
      <c r="C214" s="6" t="s">
        <v>183</v>
      </c>
      <c r="D214" s="6" t="s">
        <v>58</v>
      </c>
      <c r="E214" s="6" t="s">
        <v>72</v>
      </c>
      <c r="F214" s="6" t="s">
        <v>34</v>
      </c>
      <c r="G214" s="6" t="s">
        <v>231</v>
      </c>
      <c r="H214" s="6" t="s">
        <v>35</v>
      </c>
      <c r="I214" s="6" t="s">
        <v>35</v>
      </c>
      <c r="J214" s="6" t="s">
        <v>35</v>
      </c>
      <c r="K214" s="14">
        <v>533</v>
      </c>
      <c r="L214">
        <v>1</v>
      </c>
      <c r="M214">
        <f>SUM(K214:K216)</f>
        <v>958</v>
      </c>
    </row>
    <row r="215" spans="1:12" ht="12.75">
      <c r="A215" s="6" t="s">
        <v>85</v>
      </c>
      <c r="B215" s="6" t="s">
        <v>180</v>
      </c>
      <c r="C215" s="6" t="s">
        <v>323</v>
      </c>
      <c r="D215" s="6" t="s">
        <v>32</v>
      </c>
      <c r="E215" s="6" t="s">
        <v>98</v>
      </c>
      <c r="F215" s="6" t="s">
        <v>34</v>
      </c>
      <c r="G215" s="6" t="s">
        <v>308</v>
      </c>
      <c r="H215" s="6" t="s">
        <v>35</v>
      </c>
      <c r="I215" s="6" t="s">
        <v>35</v>
      </c>
      <c r="J215" s="6" t="s">
        <v>35</v>
      </c>
      <c r="K215" s="14">
        <v>567</v>
      </c>
      <c r="L215">
        <v>3</v>
      </c>
    </row>
    <row r="216" spans="1:12" ht="12.75">
      <c r="A216" s="6" t="s">
        <v>85</v>
      </c>
      <c r="B216" s="6" t="s">
        <v>180</v>
      </c>
      <c r="C216" s="6" t="s">
        <v>38</v>
      </c>
      <c r="D216" s="6" t="s">
        <v>72</v>
      </c>
      <c r="E216" s="6" t="s">
        <v>72</v>
      </c>
      <c r="F216" s="6" t="s">
        <v>119</v>
      </c>
      <c r="G216" s="6" t="s">
        <v>325</v>
      </c>
      <c r="H216" s="6" t="s">
        <v>35</v>
      </c>
      <c r="I216" s="6" t="s">
        <v>35</v>
      </c>
      <c r="J216" s="6" t="s">
        <v>35</v>
      </c>
      <c r="K216" s="14">
        <v>-142</v>
      </c>
      <c r="L216">
        <v>4</v>
      </c>
    </row>
    <row r="217" spans="1:12" ht="12.75">
      <c r="A217" s="6" t="s">
        <v>85</v>
      </c>
      <c r="B217" s="6" t="s">
        <v>180</v>
      </c>
      <c r="C217" s="6" t="s">
        <v>38</v>
      </c>
      <c r="D217" s="6" t="s">
        <v>43</v>
      </c>
      <c r="E217" s="6" t="s">
        <v>43</v>
      </c>
      <c r="F217" s="6" t="s">
        <v>34</v>
      </c>
      <c r="G217" s="6" t="s">
        <v>340</v>
      </c>
      <c r="H217" s="6" t="s">
        <v>35</v>
      </c>
      <c r="I217" s="6" t="s">
        <v>35</v>
      </c>
      <c r="J217" s="6" t="s">
        <v>35</v>
      </c>
      <c r="K217" s="14">
        <v>624</v>
      </c>
      <c r="L217">
        <v>6</v>
      </c>
    </row>
    <row r="218" spans="1:12" ht="12.75">
      <c r="A218" s="6" t="s">
        <v>85</v>
      </c>
      <c r="B218" s="6" t="s">
        <v>180</v>
      </c>
      <c r="C218" s="6" t="s">
        <v>181</v>
      </c>
      <c r="D218" s="6" t="s">
        <v>57</v>
      </c>
      <c r="E218" s="6" t="s">
        <v>39</v>
      </c>
      <c r="F218" s="6" t="s">
        <v>34</v>
      </c>
      <c r="G218" s="6" t="s">
        <v>182</v>
      </c>
      <c r="H218" s="6" t="s">
        <v>35</v>
      </c>
      <c r="I218" s="6" t="s">
        <v>35</v>
      </c>
      <c r="J218" s="6" t="s">
        <v>35</v>
      </c>
      <c r="K218" s="14">
        <v>665</v>
      </c>
      <c r="L218">
        <v>7</v>
      </c>
    </row>
    <row r="219" spans="1:12" ht="12.75">
      <c r="A219" s="6" t="s">
        <v>85</v>
      </c>
      <c r="B219" s="6" t="s">
        <v>180</v>
      </c>
      <c r="C219" s="6" t="s">
        <v>323</v>
      </c>
      <c r="D219" s="6" t="s">
        <v>57</v>
      </c>
      <c r="E219" s="6" t="s">
        <v>76</v>
      </c>
      <c r="F219" s="6" t="s">
        <v>34</v>
      </c>
      <c r="G219" s="6" t="s">
        <v>324</v>
      </c>
      <c r="H219" s="6" t="s">
        <v>35</v>
      </c>
      <c r="I219" s="6" t="s">
        <v>35</v>
      </c>
      <c r="J219" s="6" t="s">
        <v>35</v>
      </c>
      <c r="K219" s="14">
        <v>0</v>
      </c>
      <c r="L219">
        <v>10</v>
      </c>
    </row>
    <row r="220" spans="1:13" ht="12.75">
      <c r="A220" s="6" t="s">
        <v>85</v>
      </c>
      <c r="B220" s="6" t="s">
        <v>300</v>
      </c>
      <c r="C220" s="6" t="s">
        <v>52</v>
      </c>
      <c r="D220" s="6" t="s">
        <v>71</v>
      </c>
      <c r="E220" s="6" t="s">
        <v>14</v>
      </c>
      <c r="F220" s="6" t="s">
        <v>34</v>
      </c>
      <c r="G220" s="6" t="s">
        <v>87</v>
      </c>
      <c r="H220" s="6" t="s">
        <v>35</v>
      </c>
      <c r="I220" s="6" t="s">
        <v>35</v>
      </c>
      <c r="J220" s="6" t="s">
        <v>35</v>
      </c>
      <c r="K220" s="14">
        <v>0</v>
      </c>
      <c r="L220">
        <v>12</v>
      </c>
      <c r="M220">
        <f>SUM(K220:K222)</f>
        <v>1943</v>
      </c>
    </row>
    <row r="221" spans="1:13" ht="12.75">
      <c r="A221" s="6" t="s">
        <v>54</v>
      </c>
      <c r="B221" s="6" t="s">
        <v>55</v>
      </c>
      <c r="C221" s="6" t="s">
        <v>93</v>
      </c>
      <c r="D221" s="6" t="s">
        <v>14</v>
      </c>
      <c r="E221" s="6" t="s">
        <v>13</v>
      </c>
      <c r="F221" s="6" t="s">
        <v>34</v>
      </c>
      <c r="G221" s="6" t="s">
        <v>270</v>
      </c>
      <c r="H221" s="6" t="s">
        <v>35</v>
      </c>
      <c r="I221" s="6" t="s">
        <v>35</v>
      </c>
      <c r="J221" s="6" t="s">
        <v>35</v>
      </c>
      <c r="K221" s="14">
        <v>880</v>
      </c>
      <c r="L221">
        <v>1</v>
      </c>
      <c r="M221">
        <f>SUM(K221:K223)</f>
        <v>2676</v>
      </c>
    </row>
    <row r="222" spans="1:12" ht="12.75">
      <c r="A222" s="6" t="s">
        <v>54</v>
      </c>
      <c r="B222" s="6" t="s">
        <v>55</v>
      </c>
      <c r="C222" s="6" t="s">
        <v>204</v>
      </c>
      <c r="D222" s="6" t="s">
        <v>13</v>
      </c>
      <c r="E222" s="6" t="s">
        <v>14</v>
      </c>
      <c r="F222" s="6" t="s">
        <v>34</v>
      </c>
      <c r="G222" s="6" t="s">
        <v>67</v>
      </c>
      <c r="H222" s="6" t="s">
        <v>35</v>
      </c>
      <c r="I222" s="6" t="s">
        <v>35</v>
      </c>
      <c r="J222" s="6" t="s">
        <v>35</v>
      </c>
      <c r="K222" s="14">
        <v>1063</v>
      </c>
      <c r="L222">
        <v>3</v>
      </c>
    </row>
    <row r="223" spans="1:12" ht="12.75">
      <c r="A223" s="6" t="s">
        <v>54</v>
      </c>
      <c r="B223" s="6" t="s">
        <v>55</v>
      </c>
      <c r="C223" s="6" t="s">
        <v>43</v>
      </c>
      <c r="D223" s="6" t="s">
        <v>13</v>
      </c>
      <c r="E223" s="6" t="s">
        <v>14</v>
      </c>
      <c r="F223" s="6" t="s">
        <v>34</v>
      </c>
      <c r="G223" s="6" t="s">
        <v>418</v>
      </c>
      <c r="H223" s="6" t="s">
        <v>35</v>
      </c>
      <c r="I223" s="6" t="s">
        <v>35</v>
      </c>
      <c r="J223" s="6" t="s">
        <v>35</v>
      </c>
      <c r="K223" s="14">
        <v>733</v>
      </c>
      <c r="L223">
        <v>4</v>
      </c>
    </row>
    <row r="224" spans="1:12" ht="12.75">
      <c r="A224" s="6" t="s">
        <v>54</v>
      </c>
      <c r="B224" s="6" t="s">
        <v>55</v>
      </c>
      <c r="C224" s="6" t="s">
        <v>39</v>
      </c>
      <c r="D224" s="6" t="s">
        <v>14</v>
      </c>
      <c r="E224" s="6" t="s">
        <v>13</v>
      </c>
      <c r="F224" s="6" t="s">
        <v>34</v>
      </c>
      <c r="G224" s="6" t="s">
        <v>142</v>
      </c>
      <c r="H224" s="6" t="s">
        <v>35</v>
      </c>
      <c r="I224" s="6" t="s">
        <v>35</v>
      </c>
      <c r="J224" s="6" t="s">
        <v>35</v>
      </c>
      <c r="K224" s="14">
        <v>747</v>
      </c>
      <c r="L224">
        <v>6</v>
      </c>
    </row>
    <row r="225" spans="1:12" ht="12.75">
      <c r="A225" s="6" t="s">
        <v>54</v>
      </c>
      <c r="B225" s="6" t="s">
        <v>55</v>
      </c>
      <c r="C225" s="6" t="s">
        <v>71</v>
      </c>
      <c r="D225" s="6" t="s">
        <v>13</v>
      </c>
      <c r="E225" s="6" t="s">
        <v>14</v>
      </c>
      <c r="F225" s="6" t="s">
        <v>34</v>
      </c>
      <c r="G225" s="6" t="s">
        <v>204</v>
      </c>
      <c r="H225" s="6" t="s">
        <v>35</v>
      </c>
      <c r="I225" s="6" t="s">
        <v>35</v>
      </c>
      <c r="J225" s="6" t="s">
        <v>35</v>
      </c>
      <c r="K225" s="14">
        <v>1048</v>
      </c>
      <c r="L225">
        <v>7</v>
      </c>
    </row>
    <row r="226" spans="1:12" ht="12.75">
      <c r="A226" s="6" t="s">
        <v>54</v>
      </c>
      <c r="B226" s="6" t="s">
        <v>55</v>
      </c>
      <c r="C226" s="6" t="s">
        <v>57</v>
      </c>
      <c r="D226" s="6" t="s">
        <v>14</v>
      </c>
      <c r="E226" s="6" t="s">
        <v>14</v>
      </c>
      <c r="F226" s="6" t="s">
        <v>34</v>
      </c>
      <c r="G226" s="6" t="s">
        <v>145</v>
      </c>
      <c r="H226" s="6" t="s">
        <v>35</v>
      </c>
      <c r="I226" s="6" t="s">
        <v>35</v>
      </c>
      <c r="J226" s="6" t="s">
        <v>35</v>
      </c>
      <c r="K226" s="14">
        <v>0</v>
      </c>
      <c r="L226">
        <v>10</v>
      </c>
    </row>
    <row r="227" spans="1:12" ht="12.75">
      <c r="A227" s="6" t="s">
        <v>54</v>
      </c>
      <c r="B227" s="6" t="s">
        <v>55</v>
      </c>
      <c r="C227" s="6" t="s">
        <v>56</v>
      </c>
      <c r="D227" s="6" t="s">
        <v>57</v>
      </c>
      <c r="E227" s="6" t="s">
        <v>58</v>
      </c>
      <c r="F227" s="6" t="s">
        <v>34</v>
      </c>
      <c r="G227" s="6" t="s">
        <v>59</v>
      </c>
      <c r="H227" s="6" t="s">
        <v>35</v>
      </c>
      <c r="I227" s="6" t="s">
        <v>35</v>
      </c>
      <c r="J227" s="6" t="s">
        <v>35</v>
      </c>
      <c r="K227" s="14">
        <v>200</v>
      </c>
      <c r="L227">
        <v>12</v>
      </c>
    </row>
    <row r="228" spans="1:13" ht="12.75">
      <c r="A228" s="6" t="s">
        <v>184</v>
      </c>
      <c r="B228" s="6" t="s">
        <v>185</v>
      </c>
      <c r="C228" s="6" t="s">
        <v>38</v>
      </c>
      <c r="D228" s="6" t="s">
        <v>71</v>
      </c>
      <c r="E228" s="6" t="s">
        <v>14</v>
      </c>
      <c r="F228" s="6" t="s">
        <v>34</v>
      </c>
      <c r="G228" s="6" t="s">
        <v>245</v>
      </c>
      <c r="H228" s="6" t="s">
        <v>35</v>
      </c>
      <c r="I228" s="6" t="s">
        <v>35</v>
      </c>
      <c r="J228" s="6" t="s">
        <v>35</v>
      </c>
      <c r="K228" s="14">
        <v>400</v>
      </c>
      <c r="L228">
        <v>1</v>
      </c>
      <c r="M228">
        <f>SUM(K228:K230)</f>
        <v>1293</v>
      </c>
    </row>
    <row r="229" spans="1:12" ht="12.75">
      <c r="A229" s="6" t="s">
        <v>184</v>
      </c>
      <c r="B229" s="6" t="s">
        <v>185</v>
      </c>
      <c r="C229" s="6" t="s">
        <v>98</v>
      </c>
      <c r="D229" s="6" t="s">
        <v>57</v>
      </c>
      <c r="E229" s="6" t="s">
        <v>57</v>
      </c>
      <c r="F229" s="6" t="s">
        <v>34</v>
      </c>
      <c r="G229" s="6" t="s">
        <v>379</v>
      </c>
      <c r="H229" s="6" t="s">
        <v>35</v>
      </c>
      <c r="I229" s="6" t="s">
        <v>35</v>
      </c>
      <c r="J229" s="6" t="s">
        <v>35</v>
      </c>
      <c r="K229" s="14">
        <v>425</v>
      </c>
      <c r="L229">
        <v>3</v>
      </c>
    </row>
    <row r="230" spans="1:12" ht="12.75">
      <c r="A230" s="6" t="s">
        <v>184</v>
      </c>
      <c r="B230" s="6" t="s">
        <v>185</v>
      </c>
      <c r="C230" s="6" t="s">
        <v>76</v>
      </c>
      <c r="D230" s="6" t="s">
        <v>14</v>
      </c>
      <c r="E230" s="6" t="s">
        <v>13</v>
      </c>
      <c r="F230" s="6" t="s">
        <v>34</v>
      </c>
      <c r="G230" s="6" t="s">
        <v>332</v>
      </c>
      <c r="H230" s="6" t="s">
        <v>35</v>
      </c>
      <c r="I230" s="6" t="s">
        <v>35</v>
      </c>
      <c r="J230" s="6" t="s">
        <v>35</v>
      </c>
      <c r="K230" s="14">
        <v>468</v>
      </c>
      <c r="L230">
        <v>6</v>
      </c>
    </row>
    <row r="231" spans="1:12" ht="12.75">
      <c r="A231" s="6" t="s">
        <v>184</v>
      </c>
      <c r="B231" s="6" t="s">
        <v>185</v>
      </c>
      <c r="C231" s="6" t="s">
        <v>94</v>
      </c>
      <c r="D231" s="6" t="s">
        <v>14</v>
      </c>
      <c r="E231" s="6" t="s">
        <v>14</v>
      </c>
      <c r="F231" s="6" t="s">
        <v>34</v>
      </c>
      <c r="G231" s="6" t="s">
        <v>186</v>
      </c>
      <c r="H231" s="6" t="s">
        <v>35</v>
      </c>
      <c r="I231" s="6" t="s">
        <v>35</v>
      </c>
      <c r="J231" s="6" t="s">
        <v>35</v>
      </c>
      <c r="K231" s="14">
        <v>499</v>
      </c>
      <c r="L231">
        <v>7</v>
      </c>
    </row>
    <row r="232" spans="1:13" ht="12.75">
      <c r="A232" s="6" t="s">
        <v>172</v>
      </c>
      <c r="B232" s="6" t="s">
        <v>144</v>
      </c>
      <c r="C232" s="6" t="s">
        <v>94</v>
      </c>
      <c r="D232" s="6" t="s">
        <v>14</v>
      </c>
      <c r="E232" s="6" t="s">
        <v>42</v>
      </c>
      <c r="F232" s="6" t="s">
        <v>34</v>
      </c>
      <c r="G232" s="6" t="s">
        <v>240</v>
      </c>
      <c r="H232" s="6" t="s">
        <v>35</v>
      </c>
      <c r="I232" s="6" t="s">
        <v>35</v>
      </c>
      <c r="J232" s="6" t="s">
        <v>35</v>
      </c>
      <c r="K232" s="14">
        <v>666</v>
      </c>
      <c r="L232">
        <v>1</v>
      </c>
      <c r="M232">
        <f>SUM(K232:K234)</f>
        <v>2198</v>
      </c>
    </row>
    <row r="233" spans="1:12" ht="12.75">
      <c r="A233" s="6" t="s">
        <v>172</v>
      </c>
      <c r="B233" s="6" t="s">
        <v>144</v>
      </c>
      <c r="C233" s="6" t="s">
        <v>174</v>
      </c>
      <c r="D233" s="6" t="s">
        <v>42</v>
      </c>
      <c r="E233" s="6" t="s">
        <v>136</v>
      </c>
      <c r="F233" s="6" t="s">
        <v>34</v>
      </c>
      <c r="G233" s="6" t="s">
        <v>382</v>
      </c>
      <c r="H233" s="6" t="s">
        <v>35</v>
      </c>
      <c r="I233" s="6" t="s">
        <v>35</v>
      </c>
      <c r="J233" s="6" t="s">
        <v>35</v>
      </c>
      <c r="K233" s="14">
        <v>709</v>
      </c>
      <c r="L233">
        <v>3</v>
      </c>
    </row>
    <row r="234" spans="1:12" ht="12.75">
      <c r="A234" s="6" t="s">
        <v>172</v>
      </c>
      <c r="B234" s="6" t="s">
        <v>144</v>
      </c>
      <c r="C234" s="6" t="s">
        <v>204</v>
      </c>
      <c r="D234" s="6" t="s">
        <v>94</v>
      </c>
      <c r="E234" s="6" t="s">
        <v>33</v>
      </c>
      <c r="F234" s="6" t="s">
        <v>34</v>
      </c>
      <c r="G234" s="6" t="s">
        <v>129</v>
      </c>
      <c r="H234" s="6" t="s">
        <v>35</v>
      </c>
      <c r="I234" s="6" t="s">
        <v>35</v>
      </c>
      <c r="J234" s="6" t="s">
        <v>35</v>
      </c>
      <c r="K234" s="14">
        <v>823</v>
      </c>
      <c r="L234">
        <v>4</v>
      </c>
    </row>
    <row r="235" spans="1:12" ht="12.75">
      <c r="A235" s="6" t="s">
        <v>172</v>
      </c>
      <c r="B235" s="6" t="s">
        <v>144</v>
      </c>
      <c r="C235" s="6" t="s">
        <v>42</v>
      </c>
      <c r="D235" s="6" t="s">
        <v>58</v>
      </c>
      <c r="E235" s="6" t="s">
        <v>136</v>
      </c>
      <c r="F235" s="6" t="s">
        <v>34</v>
      </c>
      <c r="G235" s="6" t="s">
        <v>341</v>
      </c>
      <c r="H235" s="6" t="s">
        <v>35</v>
      </c>
      <c r="I235" s="6" t="s">
        <v>35</v>
      </c>
      <c r="J235" s="6" t="s">
        <v>35</v>
      </c>
      <c r="K235" s="14">
        <v>780</v>
      </c>
      <c r="L235">
        <v>6</v>
      </c>
    </row>
    <row r="236" spans="1:12" ht="12.75">
      <c r="A236" s="6" t="s">
        <v>172</v>
      </c>
      <c r="B236" s="6" t="s">
        <v>144</v>
      </c>
      <c r="C236" s="6" t="s">
        <v>173</v>
      </c>
      <c r="D236" s="6" t="s">
        <v>174</v>
      </c>
      <c r="E236" s="6" t="s">
        <v>175</v>
      </c>
      <c r="F236" s="6" t="s">
        <v>119</v>
      </c>
      <c r="G236" s="6" t="s">
        <v>176</v>
      </c>
      <c r="H236" s="6" t="s">
        <v>35</v>
      </c>
      <c r="I236" s="6" t="s">
        <v>35</v>
      </c>
      <c r="J236" s="6" t="s">
        <v>35</v>
      </c>
      <c r="K236" s="14">
        <v>-368</v>
      </c>
      <c r="L236">
        <v>7</v>
      </c>
    </row>
    <row r="237" spans="1:13" ht="12.75">
      <c r="A237" s="6" t="s">
        <v>326</v>
      </c>
      <c r="B237" s="6" t="s">
        <v>327</v>
      </c>
      <c r="C237" s="6" t="s">
        <v>42</v>
      </c>
      <c r="D237" s="6" t="s">
        <v>14</v>
      </c>
      <c r="E237" s="6" t="s">
        <v>71</v>
      </c>
      <c r="F237" s="6" t="s">
        <v>119</v>
      </c>
      <c r="G237" s="6" t="s">
        <v>393</v>
      </c>
      <c r="H237" s="6" t="s">
        <v>35</v>
      </c>
      <c r="I237" s="6" t="s">
        <v>35</v>
      </c>
      <c r="J237" s="6" t="s">
        <v>35</v>
      </c>
      <c r="K237" s="14">
        <v>617</v>
      </c>
      <c r="L237">
        <v>3</v>
      </c>
      <c r="M237">
        <f>SUM(K237:K239)</f>
        <v>1960</v>
      </c>
    </row>
    <row r="238" spans="1:12" ht="12.75">
      <c r="A238" s="6" t="s">
        <v>326</v>
      </c>
      <c r="B238" s="6" t="s">
        <v>327</v>
      </c>
      <c r="C238" s="6" t="s">
        <v>94</v>
      </c>
      <c r="D238" s="6" t="s">
        <v>14</v>
      </c>
      <c r="E238" s="6" t="s">
        <v>14</v>
      </c>
      <c r="F238" s="6" t="s">
        <v>34</v>
      </c>
      <c r="G238" s="6" t="s">
        <v>186</v>
      </c>
      <c r="H238" s="6" t="s">
        <v>35</v>
      </c>
      <c r="I238" s="6" t="s">
        <v>35</v>
      </c>
      <c r="J238" s="6" t="s">
        <v>35</v>
      </c>
      <c r="K238" s="14">
        <v>977</v>
      </c>
      <c r="L238">
        <v>4</v>
      </c>
    </row>
    <row r="239" spans="1:12" ht="12.75">
      <c r="A239" s="6" t="s">
        <v>326</v>
      </c>
      <c r="B239" s="6" t="s">
        <v>327</v>
      </c>
      <c r="C239" s="6" t="s">
        <v>13</v>
      </c>
      <c r="D239" s="6" t="s">
        <v>14</v>
      </c>
      <c r="E239" s="6" t="s">
        <v>14</v>
      </c>
      <c r="F239" s="6" t="s">
        <v>34</v>
      </c>
      <c r="G239" s="6" t="s">
        <v>93</v>
      </c>
      <c r="H239" s="6" t="s">
        <v>35</v>
      </c>
      <c r="I239" s="6" t="s">
        <v>35</v>
      </c>
      <c r="J239" s="6" t="s">
        <v>35</v>
      </c>
      <c r="K239" s="14">
        <v>366</v>
      </c>
      <c r="L239">
        <v>5</v>
      </c>
    </row>
    <row r="240" spans="1:12" ht="12.75">
      <c r="A240" s="6" t="s">
        <v>326</v>
      </c>
      <c r="B240" s="6" t="s">
        <v>327</v>
      </c>
      <c r="C240" s="6" t="s">
        <v>42</v>
      </c>
      <c r="D240" s="6" t="s">
        <v>14</v>
      </c>
      <c r="E240" s="6" t="s">
        <v>13</v>
      </c>
      <c r="F240" s="6" t="s">
        <v>103</v>
      </c>
      <c r="G240" s="6" t="s">
        <v>364</v>
      </c>
      <c r="H240" s="6" t="s">
        <v>35</v>
      </c>
      <c r="I240" s="6" t="s">
        <v>35</v>
      </c>
      <c r="J240" s="6" t="s">
        <v>35</v>
      </c>
      <c r="K240" s="14">
        <v>-302</v>
      </c>
      <c r="L240">
        <v>6</v>
      </c>
    </row>
    <row r="241" spans="1:12" ht="12.75">
      <c r="A241" s="6" t="s">
        <v>326</v>
      </c>
      <c r="B241" s="6" t="s">
        <v>327</v>
      </c>
      <c r="C241" s="6" t="s">
        <v>189</v>
      </c>
      <c r="D241" s="6" t="s">
        <v>14</v>
      </c>
      <c r="E241" s="6" t="s">
        <v>58</v>
      </c>
      <c r="F241" s="6" t="s">
        <v>119</v>
      </c>
      <c r="G241" s="6" t="s">
        <v>328</v>
      </c>
      <c r="H241" s="6" t="s">
        <v>35</v>
      </c>
      <c r="I241" s="6" t="s">
        <v>35</v>
      </c>
      <c r="J241" s="6" t="s">
        <v>35</v>
      </c>
      <c r="K241" s="14">
        <v>0</v>
      </c>
      <c r="L241">
        <v>10</v>
      </c>
    </row>
    <row r="242" spans="1:13" ht="12.75">
      <c r="A242" s="6" t="s">
        <v>200</v>
      </c>
      <c r="B242" s="6" t="s">
        <v>201</v>
      </c>
      <c r="C242" s="6" t="s">
        <v>216</v>
      </c>
      <c r="D242" s="6" t="s">
        <v>71</v>
      </c>
      <c r="E242" s="6" t="s">
        <v>13</v>
      </c>
      <c r="F242" s="6" t="s">
        <v>34</v>
      </c>
      <c r="G242" s="6" t="s">
        <v>269</v>
      </c>
      <c r="H242" s="6" t="s">
        <v>35</v>
      </c>
      <c r="I242" s="6" t="s">
        <v>35</v>
      </c>
      <c r="J242" s="6" t="s">
        <v>35</v>
      </c>
      <c r="K242" s="14">
        <v>1466</v>
      </c>
      <c r="L242">
        <v>1</v>
      </c>
      <c r="M242">
        <f>SUM(K242:K244)</f>
        <v>4459</v>
      </c>
    </row>
    <row r="243" spans="1:12" ht="12.75">
      <c r="A243" s="6" t="s">
        <v>200</v>
      </c>
      <c r="B243" s="6" t="s">
        <v>201</v>
      </c>
      <c r="C243" s="6" t="s">
        <v>380</v>
      </c>
      <c r="D243" s="6" t="s">
        <v>13</v>
      </c>
      <c r="E243" s="6" t="s">
        <v>71</v>
      </c>
      <c r="F243" s="6" t="s">
        <v>34</v>
      </c>
      <c r="G243" s="6" t="s">
        <v>143</v>
      </c>
      <c r="H243" s="6" t="s">
        <v>35</v>
      </c>
      <c r="I243" s="6" t="s">
        <v>35</v>
      </c>
      <c r="J243" s="6" t="s">
        <v>35</v>
      </c>
      <c r="K243" s="14">
        <v>1772</v>
      </c>
      <c r="L243">
        <v>3</v>
      </c>
    </row>
    <row r="244" spans="1:12" ht="12.75">
      <c r="A244" s="6" t="s">
        <v>200</v>
      </c>
      <c r="B244" s="6" t="s">
        <v>201</v>
      </c>
      <c r="C244" s="6" t="s">
        <v>411</v>
      </c>
      <c r="D244" s="6" t="s">
        <v>71</v>
      </c>
      <c r="E244" s="6" t="s">
        <v>43</v>
      </c>
      <c r="F244" s="6" t="s">
        <v>34</v>
      </c>
      <c r="G244" s="6" t="s">
        <v>354</v>
      </c>
      <c r="H244" s="6" t="s">
        <v>35</v>
      </c>
      <c r="I244" s="6" t="s">
        <v>35</v>
      </c>
      <c r="J244" s="6" t="s">
        <v>35</v>
      </c>
      <c r="K244" s="14">
        <v>1221</v>
      </c>
      <c r="L244">
        <v>4</v>
      </c>
    </row>
    <row r="245" spans="1:12" ht="12.75">
      <c r="A245" s="6" t="s">
        <v>200</v>
      </c>
      <c r="B245" s="6" t="s">
        <v>201</v>
      </c>
      <c r="C245" s="6" t="s">
        <v>351</v>
      </c>
      <c r="D245" s="6" t="s">
        <v>71</v>
      </c>
      <c r="E245" s="6" t="s">
        <v>58</v>
      </c>
      <c r="F245" s="6" t="s">
        <v>34</v>
      </c>
      <c r="G245" s="6" t="s">
        <v>352</v>
      </c>
      <c r="H245" s="6" t="s">
        <v>35</v>
      </c>
      <c r="I245" s="6" t="s">
        <v>35</v>
      </c>
      <c r="J245" s="6" t="s">
        <v>35</v>
      </c>
      <c r="K245" s="14">
        <v>1245</v>
      </c>
      <c r="L245">
        <v>6</v>
      </c>
    </row>
    <row r="246" spans="1:12" ht="12.75">
      <c r="A246" s="6" t="s">
        <v>200</v>
      </c>
      <c r="B246" s="6" t="s">
        <v>201</v>
      </c>
      <c r="C246" s="6" t="s">
        <v>202</v>
      </c>
      <c r="D246" s="6" t="s">
        <v>93</v>
      </c>
      <c r="E246" s="6" t="s">
        <v>52</v>
      </c>
      <c r="F246" s="6" t="s">
        <v>119</v>
      </c>
      <c r="G246" s="6" t="s">
        <v>203</v>
      </c>
      <c r="H246" s="6" t="s">
        <v>35</v>
      </c>
      <c r="I246" s="6" t="s">
        <v>35</v>
      </c>
      <c r="J246" s="6" t="s">
        <v>35</v>
      </c>
      <c r="K246" s="14">
        <v>1747</v>
      </c>
      <c r="L246">
        <v>7</v>
      </c>
    </row>
    <row r="247" spans="1:13" ht="12.75">
      <c r="A247" s="6" t="s">
        <v>205</v>
      </c>
      <c r="B247" s="6" t="s">
        <v>201</v>
      </c>
      <c r="C247" s="6" t="s">
        <v>183</v>
      </c>
      <c r="D247" s="6" t="s">
        <v>13</v>
      </c>
      <c r="E247" s="6" t="s">
        <v>13</v>
      </c>
      <c r="F247" s="6" t="s">
        <v>34</v>
      </c>
      <c r="G247" s="6" t="s">
        <v>120</v>
      </c>
      <c r="H247" s="6" t="s">
        <v>35</v>
      </c>
      <c r="I247" s="6" t="s">
        <v>35</v>
      </c>
      <c r="J247" s="6" t="s">
        <v>35</v>
      </c>
      <c r="K247" s="14">
        <v>1466</v>
      </c>
      <c r="L247">
        <v>1</v>
      </c>
      <c r="M247">
        <f>SUM(K247:K249)</f>
        <v>4459</v>
      </c>
    </row>
    <row r="248" spans="1:12" ht="12.75">
      <c r="A248" s="6" t="s">
        <v>205</v>
      </c>
      <c r="B248" s="6" t="s">
        <v>201</v>
      </c>
      <c r="C248" s="6" t="s">
        <v>216</v>
      </c>
      <c r="D248" s="6" t="s">
        <v>14</v>
      </c>
      <c r="E248" s="6" t="s">
        <v>13</v>
      </c>
      <c r="F248" s="6" t="s">
        <v>34</v>
      </c>
      <c r="G248" s="6" t="s">
        <v>239</v>
      </c>
      <c r="H248" s="6" t="s">
        <v>35</v>
      </c>
      <c r="I248" s="6" t="s">
        <v>35</v>
      </c>
      <c r="J248" s="6" t="s">
        <v>35</v>
      </c>
      <c r="K248" s="14">
        <v>1772</v>
      </c>
      <c r="L248">
        <v>3</v>
      </c>
    </row>
    <row r="249" spans="1:12" ht="12.75">
      <c r="A249" s="6" t="s">
        <v>205</v>
      </c>
      <c r="B249" s="6" t="s">
        <v>201</v>
      </c>
      <c r="C249" s="6" t="s">
        <v>216</v>
      </c>
      <c r="D249" s="6" t="s">
        <v>57</v>
      </c>
      <c r="E249" s="6" t="s">
        <v>83</v>
      </c>
      <c r="F249" s="6" t="s">
        <v>34</v>
      </c>
      <c r="G249" s="6" t="s">
        <v>414</v>
      </c>
      <c r="H249" s="6" t="s">
        <v>35</v>
      </c>
      <c r="I249" s="6" t="s">
        <v>35</v>
      </c>
      <c r="J249" s="6" t="s">
        <v>35</v>
      </c>
      <c r="K249" s="14">
        <v>1221</v>
      </c>
      <c r="L249">
        <v>4</v>
      </c>
    </row>
    <row r="250" spans="1:12" ht="12.75">
      <c r="A250" s="6" t="s">
        <v>205</v>
      </c>
      <c r="B250" s="6" t="s">
        <v>201</v>
      </c>
      <c r="C250" s="6" t="s">
        <v>57</v>
      </c>
      <c r="D250" s="6" t="s">
        <v>14</v>
      </c>
      <c r="E250" s="6" t="s">
        <v>13</v>
      </c>
      <c r="F250" s="6" t="s">
        <v>34</v>
      </c>
      <c r="G250" s="6" t="s">
        <v>254</v>
      </c>
      <c r="H250" s="6" t="s">
        <v>35</v>
      </c>
      <c r="I250" s="6" t="s">
        <v>35</v>
      </c>
      <c r="J250" s="6" t="s">
        <v>35</v>
      </c>
      <c r="K250" s="14">
        <v>457</v>
      </c>
      <c r="L250">
        <v>5</v>
      </c>
    </row>
    <row r="251" spans="1:12" ht="12.75">
      <c r="A251" s="6" t="s">
        <v>205</v>
      </c>
      <c r="B251" s="6" t="s">
        <v>201</v>
      </c>
      <c r="C251" s="6" t="s">
        <v>52</v>
      </c>
      <c r="D251" s="6" t="s">
        <v>71</v>
      </c>
      <c r="E251" s="6" t="s">
        <v>32</v>
      </c>
      <c r="F251" s="6" t="s">
        <v>34</v>
      </c>
      <c r="G251" s="6" t="s">
        <v>350</v>
      </c>
      <c r="H251" s="6" t="s">
        <v>35</v>
      </c>
      <c r="I251" s="6" t="s">
        <v>35</v>
      </c>
      <c r="J251" s="6" t="s">
        <v>35</v>
      </c>
      <c r="K251" s="14">
        <v>1245</v>
      </c>
      <c r="L251">
        <v>6</v>
      </c>
    </row>
    <row r="252" spans="1:12" ht="12.75">
      <c r="A252" s="6" t="s">
        <v>205</v>
      </c>
      <c r="B252" s="6" t="s">
        <v>201</v>
      </c>
      <c r="C252" s="6" t="s">
        <v>153</v>
      </c>
      <c r="D252" s="6" t="s">
        <v>58</v>
      </c>
      <c r="E252" s="6" t="s">
        <v>76</v>
      </c>
      <c r="F252" s="6" t="s">
        <v>34</v>
      </c>
      <c r="G252" s="6" t="s">
        <v>206</v>
      </c>
      <c r="H252" s="6" t="s">
        <v>35</v>
      </c>
      <c r="I252" s="6" t="s">
        <v>35</v>
      </c>
      <c r="J252" s="6" t="s">
        <v>35</v>
      </c>
      <c r="K252" s="14">
        <v>1747</v>
      </c>
      <c r="L252">
        <v>7</v>
      </c>
    </row>
    <row r="253" spans="1:13" ht="12.75">
      <c r="A253" s="6" t="s">
        <v>88</v>
      </c>
      <c r="B253" s="6" t="s">
        <v>89</v>
      </c>
      <c r="C253" s="6" t="s">
        <v>216</v>
      </c>
      <c r="D253" s="6" t="s">
        <v>39</v>
      </c>
      <c r="E253" s="6" t="s">
        <v>14</v>
      </c>
      <c r="F253" s="6" t="s">
        <v>34</v>
      </c>
      <c r="G253" s="6" t="s">
        <v>230</v>
      </c>
      <c r="H253" s="6" t="s">
        <v>35</v>
      </c>
      <c r="I253" s="6" t="s">
        <v>35</v>
      </c>
      <c r="J253" s="6" t="s">
        <v>35</v>
      </c>
      <c r="K253" s="14">
        <v>400</v>
      </c>
      <c r="L253">
        <v>1</v>
      </c>
      <c r="M253">
        <f>SUM(K253:K255)</f>
        <v>1319</v>
      </c>
    </row>
    <row r="254" spans="1:12" ht="12.75">
      <c r="A254" s="6" t="s">
        <v>88</v>
      </c>
      <c r="B254" s="6" t="s">
        <v>89</v>
      </c>
      <c r="C254" s="6" t="s">
        <v>47</v>
      </c>
      <c r="D254" s="6" t="s">
        <v>13</v>
      </c>
      <c r="E254" s="6" t="s">
        <v>13</v>
      </c>
      <c r="F254" s="6" t="s">
        <v>34</v>
      </c>
      <c r="G254" s="6" t="s">
        <v>381</v>
      </c>
      <c r="H254" s="6" t="s">
        <v>35</v>
      </c>
      <c r="I254" s="6" t="s">
        <v>35</v>
      </c>
      <c r="J254" s="6" t="s">
        <v>35</v>
      </c>
      <c r="K254" s="14">
        <v>425</v>
      </c>
      <c r="L254">
        <v>3</v>
      </c>
    </row>
    <row r="255" spans="1:12" ht="12.75">
      <c r="A255" s="6" t="s">
        <v>88</v>
      </c>
      <c r="B255" s="6" t="s">
        <v>89</v>
      </c>
      <c r="C255" s="6" t="s">
        <v>133</v>
      </c>
      <c r="D255" s="6" t="s">
        <v>13</v>
      </c>
      <c r="E255" s="6" t="s">
        <v>39</v>
      </c>
      <c r="F255" s="6" t="s">
        <v>34</v>
      </c>
      <c r="G255" s="6" t="s">
        <v>408</v>
      </c>
      <c r="H255" s="6" t="s">
        <v>35</v>
      </c>
      <c r="I255" s="6" t="s">
        <v>35</v>
      </c>
      <c r="J255" s="6" t="s">
        <v>35</v>
      </c>
      <c r="K255" s="14">
        <v>494</v>
      </c>
      <c r="L255">
        <v>4</v>
      </c>
    </row>
    <row r="256" spans="1:12" ht="12.75">
      <c r="A256" s="6" t="s">
        <v>88</v>
      </c>
      <c r="B256" s="6" t="s">
        <v>89</v>
      </c>
      <c r="C256" s="6" t="s">
        <v>40</v>
      </c>
      <c r="D256" s="6" t="s">
        <v>13</v>
      </c>
      <c r="E256" s="6" t="s">
        <v>57</v>
      </c>
      <c r="F256" s="6" t="s">
        <v>34</v>
      </c>
      <c r="G256" s="6" t="s">
        <v>424</v>
      </c>
      <c r="H256" s="6" t="s">
        <v>35</v>
      </c>
      <c r="I256" s="6" t="s">
        <v>35</v>
      </c>
      <c r="J256" s="6" t="s">
        <v>35</v>
      </c>
      <c r="K256" s="14">
        <v>21</v>
      </c>
      <c r="L256">
        <v>5</v>
      </c>
    </row>
    <row r="257" spans="1:12" ht="12.75">
      <c r="A257" s="6" t="s">
        <v>88</v>
      </c>
      <c r="B257" s="6" t="s">
        <v>89</v>
      </c>
      <c r="C257" s="6" t="s">
        <v>174</v>
      </c>
      <c r="D257" s="6" t="s">
        <v>71</v>
      </c>
      <c r="E257" s="6" t="s">
        <v>13</v>
      </c>
      <c r="F257" s="6" t="s">
        <v>34</v>
      </c>
      <c r="G257" s="6" t="s">
        <v>84</v>
      </c>
      <c r="H257" s="6" t="s">
        <v>35</v>
      </c>
      <c r="I257" s="6" t="s">
        <v>35</v>
      </c>
      <c r="J257" s="6" t="s">
        <v>35</v>
      </c>
      <c r="K257" s="14">
        <v>468</v>
      </c>
      <c r="L257">
        <v>6</v>
      </c>
    </row>
    <row r="258" spans="1:12" ht="12.75">
      <c r="A258" s="6" t="s">
        <v>88</v>
      </c>
      <c r="B258" s="6" t="s">
        <v>89</v>
      </c>
      <c r="C258" s="6" t="s">
        <v>153</v>
      </c>
      <c r="D258" s="6" t="s">
        <v>71</v>
      </c>
      <c r="E258" s="6" t="s">
        <v>43</v>
      </c>
      <c r="F258" s="6" t="s">
        <v>103</v>
      </c>
      <c r="G258" s="6" t="s">
        <v>171</v>
      </c>
      <c r="H258" s="6" t="s">
        <v>35</v>
      </c>
      <c r="I258" s="6" t="s">
        <v>35</v>
      </c>
      <c r="J258" s="6" t="s">
        <v>35</v>
      </c>
      <c r="K258" s="14">
        <v>-351</v>
      </c>
      <c r="L258">
        <v>7</v>
      </c>
    </row>
    <row r="259" spans="1:12" ht="12.75">
      <c r="A259" s="6" t="s">
        <v>88</v>
      </c>
      <c r="B259" s="6" t="s">
        <v>89</v>
      </c>
      <c r="C259" s="6" t="s">
        <v>90</v>
      </c>
      <c r="D259" s="6" t="s">
        <v>71</v>
      </c>
      <c r="E259" s="6" t="s">
        <v>14</v>
      </c>
      <c r="F259" s="6" t="s">
        <v>34</v>
      </c>
      <c r="G259" s="6" t="s">
        <v>91</v>
      </c>
      <c r="H259" s="6" t="s">
        <v>35</v>
      </c>
      <c r="I259" s="6" t="s">
        <v>35</v>
      </c>
      <c r="J259" s="6" t="s">
        <v>35</v>
      </c>
      <c r="K259" s="14">
        <v>0</v>
      </c>
      <c r="L259">
        <v>12</v>
      </c>
    </row>
    <row r="260" spans="1:13" ht="12.75">
      <c r="A260" s="6" t="s">
        <v>112</v>
      </c>
      <c r="B260" s="6" t="s">
        <v>147</v>
      </c>
      <c r="C260" s="6" t="s">
        <v>83</v>
      </c>
      <c r="D260" s="6" t="s">
        <v>13</v>
      </c>
      <c r="E260" s="6" t="s">
        <v>71</v>
      </c>
      <c r="F260" s="6" t="s">
        <v>34</v>
      </c>
      <c r="G260" s="6" t="s">
        <v>248</v>
      </c>
      <c r="H260" s="6" t="s">
        <v>35</v>
      </c>
      <c r="I260" s="6" t="s">
        <v>35</v>
      </c>
      <c r="J260" s="6" t="s">
        <v>35</v>
      </c>
      <c r="K260" s="14">
        <v>600</v>
      </c>
      <c r="L260">
        <v>1</v>
      </c>
      <c r="M260">
        <f>SUM(K260:K262)</f>
        <v>660</v>
      </c>
    </row>
    <row r="261" spans="1:12" ht="12.75">
      <c r="A261" s="6" t="s">
        <v>112</v>
      </c>
      <c r="B261" s="6" t="s">
        <v>147</v>
      </c>
      <c r="C261" s="6" t="s">
        <v>384</v>
      </c>
      <c r="D261" s="6" t="s">
        <v>72</v>
      </c>
      <c r="E261" s="6" t="s">
        <v>52</v>
      </c>
      <c r="F261" s="6" t="s">
        <v>103</v>
      </c>
      <c r="G261" s="6" t="s">
        <v>385</v>
      </c>
      <c r="H261" s="6" t="s">
        <v>35</v>
      </c>
      <c r="I261" s="6" t="s">
        <v>35</v>
      </c>
      <c r="J261" s="6" t="s">
        <v>35</v>
      </c>
      <c r="K261" s="14">
        <v>-681</v>
      </c>
      <c r="L261">
        <v>3</v>
      </c>
    </row>
    <row r="262" spans="1:12" ht="12.75">
      <c r="A262" s="6" t="s">
        <v>112</v>
      </c>
      <c r="B262" s="6" t="s">
        <v>147</v>
      </c>
      <c r="C262" s="6" t="s">
        <v>145</v>
      </c>
      <c r="D262" s="6" t="s">
        <v>13</v>
      </c>
      <c r="E262" s="6" t="s">
        <v>72</v>
      </c>
      <c r="F262" s="6" t="s">
        <v>34</v>
      </c>
      <c r="G262" s="6" t="s">
        <v>406</v>
      </c>
      <c r="H262" s="6" t="s">
        <v>35</v>
      </c>
      <c r="I262" s="6" t="s">
        <v>35</v>
      </c>
      <c r="J262" s="6" t="s">
        <v>35</v>
      </c>
      <c r="K262" s="14">
        <v>741</v>
      </c>
      <c r="L262">
        <v>4</v>
      </c>
    </row>
    <row r="263" spans="1:12" ht="12.75">
      <c r="A263" s="6" t="s">
        <v>112</v>
      </c>
      <c r="B263" s="6" t="s">
        <v>147</v>
      </c>
      <c r="C263" s="6" t="s">
        <v>249</v>
      </c>
      <c r="D263" s="6" t="s">
        <v>93</v>
      </c>
      <c r="E263" s="6" t="s">
        <v>94</v>
      </c>
      <c r="F263" s="6" t="s">
        <v>119</v>
      </c>
      <c r="G263" s="6" t="s">
        <v>344</v>
      </c>
      <c r="H263" s="6" t="s">
        <v>345</v>
      </c>
      <c r="I263" s="6" t="s">
        <v>35</v>
      </c>
      <c r="J263" s="6" t="s">
        <v>35</v>
      </c>
      <c r="K263" s="14">
        <v>-298</v>
      </c>
      <c r="L263">
        <v>6</v>
      </c>
    </row>
    <row r="264" spans="1:12" ht="12.75">
      <c r="A264" s="6" t="s">
        <v>112</v>
      </c>
      <c r="B264" s="6" t="s">
        <v>147</v>
      </c>
      <c r="C264" s="6" t="s">
        <v>38</v>
      </c>
      <c r="D264" s="6" t="s">
        <v>58</v>
      </c>
      <c r="E264" s="6" t="s">
        <v>71</v>
      </c>
      <c r="F264" s="6" t="s">
        <v>34</v>
      </c>
      <c r="G264" s="6" t="s">
        <v>148</v>
      </c>
      <c r="H264" s="6" t="s">
        <v>35</v>
      </c>
      <c r="I264" s="6" t="s">
        <v>35</v>
      </c>
      <c r="J264" s="6" t="s">
        <v>35</v>
      </c>
      <c r="K264" s="14">
        <v>748</v>
      </c>
      <c r="L264">
        <v>7</v>
      </c>
    </row>
    <row r="265" spans="1:12" ht="12.75">
      <c r="A265" s="6" t="s">
        <v>112</v>
      </c>
      <c r="B265" s="6" t="s">
        <v>147</v>
      </c>
      <c r="C265" s="6" t="s">
        <v>173</v>
      </c>
      <c r="D265" s="6" t="s">
        <v>57</v>
      </c>
      <c r="E265" s="6" t="s">
        <v>58</v>
      </c>
      <c r="F265" s="6" t="s">
        <v>119</v>
      </c>
      <c r="G265" s="6" t="s">
        <v>322</v>
      </c>
      <c r="H265" s="6" t="s">
        <v>321</v>
      </c>
      <c r="I265" s="6" t="s">
        <v>35</v>
      </c>
      <c r="J265" s="6" t="s">
        <v>35</v>
      </c>
      <c r="K265" s="14">
        <v>0</v>
      </c>
      <c r="L265">
        <v>10</v>
      </c>
    </row>
    <row r="266" spans="1:13" ht="12.75">
      <c r="A266" s="6" t="s">
        <v>112</v>
      </c>
      <c r="B266" s="6" t="s">
        <v>113</v>
      </c>
      <c r="C266" s="6" t="s">
        <v>234</v>
      </c>
      <c r="D266" s="6" t="s">
        <v>14</v>
      </c>
      <c r="E266" s="6" t="s">
        <v>71</v>
      </c>
      <c r="F266" s="6" t="s">
        <v>103</v>
      </c>
      <c r="G266" s="6" t="s">
        <v>125</v>
      </c>
      <c r="H266" s="6" t="s">
        <v>35</v>
      </c>
      <c r="I266" s="6" t="s">
        <v>35</v>
      </c>
      <c r="J266" s="6" t="s">
        <v>35</v>
      </c>
      <c r="K266" s="14">
        <v>-387</v>
      </c>
      <c r="L266">
        <v>3</v>
      </c>
      <c r="M266">
        <f>SUM(K266:K268)</f>
        <v>213</v>
      </c>
    </row>
    <row r="267" spans="1:12" ht="12.75">
      <c r="A267" s="6" t="s">
        <v>112</v>
      </c>
      <c r="B267" s="6" t="s">
        <v>113</v>
      </c>
      <c r="C267" s="6" t="s">
        <v>70</v>
      </c>
      <c r="D267" s="6" t="s">
        <v>71</v>
      </c>
      <c r="E267" s="6" t="s">
        <v>14</v>
      </c>
      <c r="F267" s="6" t="s">
        <v>34</v>
      </c>
      <c r="G267" s="6" t="s">
        <v>77</v>
      </c>
      <c r="H267" s="6" t="s">
        <v>35</v>
      </c>
      <c r="I267" s="6" t="s">
        <v>35</v>
      </c>
      <c r="J267" s="6" t="s">
        <v>35</v>
      </c>
      <c r="K267" s="14">
        <v>0</v>
      </c>
      <c r="L267">
        <v>12</v>
      </c>
    </row>
    <row r="268" spans="1:13" ht="12.75">
      <c r="A268" s="6" t="s">
        <v>29</v>
      </c>
      <c r="B268" s="6" t="s">
        <v>30</v>
      </c>
      <c r="C268" s="6" t="s">
        <v>94</v>
      </c>
      <c r="D268" s="6" t="s">
        <v>14</v>
      </c>
      <c r="E268" s="6" t="s">
        <v>58</v>
      </c>
      <c r="F268" s="6" t="s">
        <v>34</v>
      </c>
      <c r="G268" s="6" t="s">
        <v>241</v>
      </c>
      <c r="H268" s="6" t="s">
        <v>35</v>
      </c>
      <c r="I268" s="6" t="s">
        <v>35</v>
      </c>
      <c r="J268" s="6" t="s">
        <v>35</v>
      </c>
      <c r="K268" s="14">
        <v>600</v>
      </c>
      <c r="L268">
        <v>1</v>
      </c>
      <c r="M268">
        <f>SUM(K268:K270)</f>
        <v>1979</v>
      </c>
    </row>
    <row r="269" spans="1:12" ht="12.75">
      <c r="A269" s="6" t="s">
        <v>29</v>
      </c>
      <c r="B269" s="6" t="s">
        <v>30</v>
      </c>
      <c r="C269" s="6" t="s">
        <v>133</v>
      </c>
      <c r="D269" s="6" t="s">
        <v>71</v>
      </c>
      <c r="E269" s="6" t="s">
        <v>72</v>
      </c>
      <c r="F269" s="6" t="s">
        <v>34</v>
      </c>
      <c r="G269" s="6" t="s">
        <v>242</v>
      </c>
      <c r="H269" s="6" t="s">
        <v>35</v>
      </c>
      <c r="I269" s="6" t="s">
        <v>35</v>
      </c>
      <c r="J269" s="6" t="s">
        <v>35</v>
      </c>
      <c r="K269" s="14">
        <v>638</v>
      </c>
      <c r="L269">
        <v>3</v>
      </c>
    </row>
    <row r="270" spans="1:12" ht="12.75">
      <c r="A270" s="6" t="s">
        <v>29</v>
      </c>
      <c r="B270" s="6" t="s">
        <v>30</v>
      </c>
      <c r="C270" s="6" t="s">
        <v>66</v>
      </c>
      <c r="D270" s="6" t="s">
        <v>57</v>
      </c>
      <c r="E270" s="6" t="s">
        <v>42</v>
      </c>
      <c r="F270" s="6" t="s">
        <v>34</v>
      </c>
      <c r="G270" s="6" t="s">
        <v>237</v>
      </c>
      <c r="H270" s="6" t="s">
        <v>35</v>
      </c>
      <c r="I270" s="6" t="s">
        <v>35</v>
      </c>
      <c r="J270" s="6" t="s">
        <v>35</v>
      </c>
      <c r="K270" s="14">
        <v>741</v>
      </c>
      <c r="L270">
        <v>4</v>
      </c>
    </row>
    <row r="271" spans="1:12" ht="12.75">
      <c r="A271" s="6" t="s">
        <v>29</v>
      </c>
      <c r="B271" s="6" t="s">
        <v>30</v>
      </c>
      <c r="C271" s="6" t="s">
        <v>346</v>
      </c>
      <c r="D271" s="6" t="s">
        <v>39</v>
      </c>
      <c r="E271" s="6" t="s">
        <v>334</v>
      </c>
      <c r="F271" s="6" t="s">
        <v>119</v>
      </c>
      <c r="G271" s="6" t="s">
        <v>347</v>
      </c>
      <c r="H271" s="6" t="s">
        <v>35</v>
      </c>
      <c r="I271" s="6" t="s">
        <v>35</v>
      </c>
      <c r="J271" s="6" t="s">
        <v>35</v>
      </c>
      <c r="K271" s="14">
        <v>-298</v>
      </c>
      <c r="L271">
        <v>6</v>
      </c>
    </row>
    <row r="272" spans="1:12" ht="12.75">
      <c r="A272" s="6" t="s">
        <v>29</v>
      </c>
      <c r="B272" s="6" t="s">
        <v>30</v>
      </c>
      <c r="C272" s="6" t="s">
        <v>90</v>
      </c>
      <c r="D272" s="6" t="s">
        <v>71</v>
      </c>
      <c r="E272" s="6" t="s">
        <v>32</v>
      </c>
      <c r="F272" s="6" t="s">
        <v>34</v>
      </c>
      <c r="G272" s="6" t="s">
        <v>159</v>
      </c>
      <c r="H272" s="6" t="s">
        <v>35</v>
      </c>
      <c r="I272" s="6" t="s">
        <v>35</v>
      </c>
      <c r="J272" s="6" t="s">
        <v>35</v>
      </c>
      <c r="K272" s="14">
        <v>748</v>
      </c>
      <c r="L272">
        <v>7</v>
      </c>
    </row>
    <row r="273" spans="1:12" ht="12.75">
      <c r="A273" s="6" t="s">
        <v>29</v>
      </c>
      <c r="B273" s="6" t="s">
        <v>30</v>
      </c>
      <c r="C273" s="6" t="s">
        <v>204</v>
      </c>
      <c r="D273" s="6" t="s">
        <v>39</v>
      </c>
      <c r="E273" s="6" t="s">
        <v>189</v>
      </c>
      <c r="F273" s="6" t="s">
        <v>34</v>
      </c>
      <c r="G273" s="6" t="s">
        <v>310</v>
      </c>
      <c r="H273" s="6" t="s">
        <v>35</v>
      </c>
      <c r="I273" s="6" t="s">
        <v>35</v>
      </c>
      <c r="J273" s="6" t="s">
        <v>35</v>
      </c>
      <c r="K273" s="14">
        <v>641</v>
      </c>
      <c r="L273">
        <v>8</v>
      </c>
    </row>
    <row r="274" spans="1:12" ht="12.75">
      <c r="A274" s="6" t="s">
        <v>29</v>
      </c>
      <c r="B274" s="6" t="s">
        <v>30</v>
      </c>
      <c r="C274" s="6" t="s">
        <v>319</v>
      </c>
      <c r="D274" s="6" t="s">
        <v>71</v>
      </c>
      <c r="E274" s="6" t="s">
        <v>57</v>
      </c>
      <c r="F274" s="6" t="s">
        <v>119</v>
      </c>
      <c r="G274" s="6" t="s">
        <v>320</v>
      </c>
      <c r="H274" s="6" t="s">
        <v>321</v>
      </c>
      <c r="I274" s="6" t="s">
        <v>35</v>
      </c>
      <c r="J274" s="6" t="s">
        <v>35</v>
      </c>
      <c r="K274" s="14">
        <v>0</v>
      </c>
      <c r="L274">
        <v>10</v>
      </c>
    </row>
    <row r="275" spans="1:12" ht="12.75">
      <c r="A275" s="6" t="s">
        <v>29</v>
      </c>
      <c r="B275" s="6" t="s">
        <v>30</v>
      </c>
      <c r="C275" s="6" t="s">
        <v>31</v>
      </c>
      <c r="D275" s="6" t="s">
        <v>32</v>
      </c>
      <c r="E275" s="6" t="s">
        <v>33</v>
      </c>
      <c r="F275" s="6" t="s">
        <v>34</v>
      </c>
      <c r="G275" s="6" t="s">
        <v>18</v>
      </c>
      <c r="H275" s="6" t="s">
        <v>35</v>
      </c>
      <c r="I275" s="6" t="s">
        <v>35</v>
      </c>
      <c r="J275" s="6" t="s">
        <v>35</v>
      </c>
      <c r="K275" s="14">
        <v>0</v>
      </c>
      <c r="L275">
        <v>11</v>
      </c>
    </row>
    <row r="276" spans="1:13" ht="12.75">
      <c r="A276" s="6" t="s">
        <v>109</v>
      </c>
      <c r="B276" s="6" t="s">
        <v>110</v>
      </c>
      <c r="C276" s="6" t="s">
        <v>14</v>
      </c>
      <c r="D276" s="6" t="s">
        <v>57</v>
      </c>
      <c r="E276" s="6" t="s">
        <v>14</v>
      </c>
      <c r="F276" s="6" t="s">
        <v>34</v>
      </c>
      <c r="G276" s="6" t="s">
        <v>228</v>
      </c>
      <c r="H276" s="6" t="s">
        <v>35</v>
      </c>
      <c r="I276" s="6" t="s">
        <v>35</v>
      </c>
      <c r="J276" s="6" t="s">
        <v>35</v>
      </c>
      <c r="K276" s="14">
        <v>400</v>
      </c>
      <c r="L276">
        <v>1</v>
      </c>
      <c r="M276">
        <f>SUM(K276:K278)</f>
        <v>719</v>
      </c>
    </row>
    <row r="277" spans="1:12" ht="12.75">
      <c r="A277" s="6" t="s">
        <v>109</v>
      </c>
      <c r="B277" s="6" t="s">
        <v>110</v>
      </c>
      <c r="C277" s="6" t="s">
        <v>133</v>
      </c>
      <c r="D277" s="6" t="s">
        <v>71</v>
      </c>
      <c r="E277" s="6" t="s">
        <v>98</v>
      </c>
      <c r="F277" s="6" t="s">
        <v>119</v>
      </c>
      <c r="G277" s="6" t="s">
        <v>383</v>
      </c>
      <c r="H277" s="6" t="s">
        <v>425</v>
      </c>
      <c r="I277" s="6" t="s">
        <v>35</v>
      </c>
      <c r="J277" s="6" t="s">
        <v>35</v>
      </c>
      <c r="K277" s="14">
        <v>-175</v>
      </c>
      <c r="L277">
        <v>3</v>
      </c>
    </row>
    <row r="278" spans="1:12" ht="12.75">
      <c r="A278" s="6" t="s">
        <v>109</v>
      </c>
      <c r="B278" s="6" t="s">
        <v>110</v>
      </c>
      <c r="C278" s="6" t="s">
        <v>71</v>
      </c>
      <c r="D278" s="6" t="s">
        <v>14</v>
      </c>
      <c r="E278" s="6" t="s">
        <v>14</v>
      </c>
      <c r="F278" s="6" t="s">
        <v>34</v>
      </c>
      <c r="G278" s="6" t="s">
        <v>38</v>
      </c>
      <c r="H278" s="6" t="s">
        <v>35</v>
      </c>
      <c r="I278" s="6" t="s">
        <v>35</v>
      </c>
      <c r="J278" s="6" t="s">
        <v>35</v>
      </c>
      <c r="K278" s="14">
        <v>494</v>
      </c>
      <c r="L278">
        <v>4</v>
      </c>
    </row>
    <row r="279" spans="1:12" ht="12.75">
      <c r="A279" s="6" t="s">
        <v>109</v>
      </c>
      <c r="B279" s="6" t="s">
        <v>110</v>
      </c>
      <c r="C279" s="6" t="s">
        <v>14</v>
      </c>
      <c r="D279" s="6" t="s">
        <v>71</v>
      </c>
      <c r="E279" s="6" t="s">
        <v>14</v>
      </c>
      <c r="F279" s="6" t="s">
        <v>34</v>
      </c>
      <c r="G279" s="6" t="s">
        <v>56</v>
      </c>
      <c r="H279" s="6" t="s">
        <v>35</v>
      </c>
      <c r="I279" s="6" t="s">
        <v>35</v>
      </c>
      <c r="J279" s="6" t="s">
        <v>35</v>
      </c>
      <c r="K279" s="14">
        <v>21</v>
      </c>
      <c r="L279">
        <v>5</v>
      </c>
    </row>
    <row r="280" spans="1:12" ht="12.75">
      <c r="A280" s="6" t="s">
        <v>109</v>
      </c>
      <c r="B280" s="6" t="s">
        <v>110</v>
      </c>
      <c r="C280" s="6" t="s">
        <v>71</v>
      </c>
      <c r="D280" s="6" t="s">
        <v>14</v>
      </c>
      <c r="E280" s="6" t="s">
        <v>14</v>
      </c>
      <c r="F280" s="6" t="s">
        <v>34</v>
      </c>
      <c r="G280" s="6" t="s">
        <v>38</v>
      </c>
      <c r="H280" s="6" t="s">
        <v>35</v>
      </c>
      <c r="I280" s="6" t="s">
        <v>35</v>
      </c>
      <c r="J280" s="6" t="s">
        <v>35</v>
      </c>
      <c r="K280" s="14">
        <v>468</v>
      </c>
      <c r="L280">
        <v>6</v>
      </c>
    </row>
    <row r="281" spans="1:12" ht="12.75">
      <c r="A281" s="6" t="s">
        <v>109</v>
      </c>
      <c r="B281" s="6" t="s">
        <v>110</v>
      </c>
      <c r="C281" s="6" t="s">
        <v>71</v>
      </c>
      <c r="D281" s="6" t="s">
        <v>14</v>
      </c>
      <c r="E281" s="6" t="s">
        <v>14</v>
      </c>
      <c r="F281" s="6" t="s">
        <v>34</v>
      </c>
      <c r="G281" s="6" t="s">
        <v>38</v>
      </c>
      <c r="H281" s="6" t="s">
        <v>35</v>
      </c>
      <c r="I281" s="6" t="s">
        <v>35</v>
      </c>
      <c r="J281" s="6" t="s">
        <v>35</v>
      </c>
      <c r="K281" s="14">
        <v>499</v>
      </c>
      <c r="L281">
        <v>7</v>
      </c>
    </row>
    <row r="282" spans="1:12" ht="12.75">
      <c r="A282" s="6" t="s">
        <v>109</v>
      </c>
      <c r="B282" s="6" t="s">
        <v>110</v>
      </c>
      <c r="C282" s="6" t="s">
        <v>40</v>
      </c>
      <c r="D282" s="6" t="s">
        <v>13</v>
      </c>
      <c r="E282" s="6" t="s">
        <v>39</v>
      </c>
      <c r="F282" s="6" t="s">
        <v>34</v>
      </c>
      <c r="G282" s="6" t="s">
        <v>209</v>
      </c>
      <c r="H282" s="6" t="s">
        <v>35</v>
      </c>
      <c r="I282" s="6" t="s">
        <v>35</v>
      </c>
      <c r="J282" s="6" t="s">
        <v>35</v>
      </c>
      <c r="K282" s="14">
        <v>243</v>
      </c>
      <c r="L282">
        <v>10</v>
      </c>
    </row>
    <row r="283" spans="1:12" ht="12.75">
      <c r="A283" s="6" t="s">
        <v>109</v>
      </c>
      <c r="B283" s="6" t="s">
        <v>110</v>
      </c>
      <c r="C283" s="6" t="s">
        <v>58</v>
      </c>
      <c r="D283" s="6" t="s">
        <v>39</v>
      </c>
      <c r="E283" s="6" t="s">
        <v>13</v>
      </c>
      <c r="F283" s="6" t="s">
        <v>34</v>
      </c>
      <c r="G283" s="6" t="s">
        <v>111</v>
      </c>
      <c r="H283" s="6" t="s">
        <v>35</v>
      </c>
      <c r="I283" s="6" t="s">
        <v>35</v>
      </c>
      <c r="J283" s="6" t="s">
        <v>35</v>
      </c>
      <c r="K283" s="14">
        <v>0</v>
      </c>
      <c r="L283">
        <v>12</v>
      </c>
    </row>
    <row r="284" spans="1:13" ht="12.75">
      <c r="A284" s="6" t="s">
        <v>109</v>
      </c>
      <c r="B284" s="6" t="s">
        <v>126</v>
      </c>
      <c r="C284" s="6" t="s">
        <v>14</v>
      </c>
      <c r="D284" s="6" t="s">
        <v>14</v>
      </c>
      <c r="E284" s="6" t="s">
        <v>14</v>
      </c>
      <c r="F284" s="6" t="s">
        <v>34</v>
      </c>
      <c r="G284" s="6" t="s">
        <v>14</v>
      </c>
      <c r="H284" s="6" t="s">
        <v>35</v>
      </c>
      <c r="I284" s="6" t="s">
        <v>35</v>
      </c>
      <c r="J284" s="6" t="s">
        <v>35</v>
      </c>
      <c r="K284" s="14">
        <v>880</v>
      </c>
      <c r="L284">
        <v>13</v>
      </c>
      <c r="M284">
        <f>SUM(K284:K286)</f>
        <v>754</v>
      </c>
    </row>
    <row r="285" spans="1:12" ht="12.75">
      <c r="A285" s="6" t="s">
        <v>187</v>
      </c>
      <c r="B285" s="6" t="s">
        <v>300</v>
      </c>
      <c r="C285" s="6" t="s">
        <v>301</v>
      </c>
      <c r="D285" s="6" t="s">
        <v>119</v>
      </c>
      <c r="E285" s="6" t="s">
        <v>242</v>
      </c>
      <c r="F285" s="6" t="s">
        <v>35</v>
      </c>
      <c r="G285" s="6" t="s">
        <v>35</v>
      </c>
      <c r="H285" s="6" t="s">
        <v>35</v>
      </c>
      <c r="K285" s="14">
        <v>-600</v>
      </c>
      <c r="L285">
        <v>2</v>
      </c>
    </row>
    <row r="286" spans="1:12" ht="12.75">
      <c r="A286" s="6" t="s">
        <v>121</v>
      </c>
      <c r="B286" s="6" t="s">
        <v>122</v>
      </c>
      <c r="C286" s="6" t="s">
        <v>299</v>
      </c>
      <c r="D286" s="6" t="s">
        <v>34</v>
      </c>
      <c r="E286" s="6" t="s">
        <v>14</v>
      </c>
      <c r="F286" s="6" t="s">
        <v>35</v>
      </c>
      <c r="G286" s="6" t="s">
        <v>35</v>
      </c>
      <c r="H286" s="6" t="s">
        <v>35</v>
      </c>
      <c r="K286" s="14">
        <v>474</v>
      </c>
      <c r="L286">
        <v>2</v>
      </c>
    </row>
    <row r="287" spans="1:12" ht="12.75">
      <c r="A287" s="6" t="s">
        <v>78</v>
      </c>
      <c r="B287" s="6" t="s">
        <v>144</v>
      </c>
      <c r="C287" s="6" t="s">
        <v>299</v>
      </c>
      <c r="D287" s="6" t="s">
        <v>34</v>
      </c>
      <c r="E287" s="6" t="s">
        <v>14</v>
      </c>
      <c r="F287" s="6" t="s">
        <v>35</v>
      </c>
      <c r="G287" s="6" t="s">
        <v>35</v>
      </c>
      <c r="H287" s="6" t="s">
        <v>35</v>
      </c>
      <c r="K287" s="14">
        <v>789</v>
      </c>
      <c r="L287">
        <v>2</v>
      </c>
    </row>
    <row r="288" spans="1:12" ht="12.75">
      <c r="A288" s="6" t="s">
        <v>140</v>
      </c>
      <c r="B288" s="6" t="s">
        <v>304</v>
      </c>
      <c r="C288" s="6" t="s">
        <v>299</v>
      </c>
      <c r="D288" s="6" t="s">
        <v>119</v>
      </c>
      <c r="E288" s="6" t="s">
        <v>303</v>
      </c>
      <c r="F288" s="6" t="s">
        <v>35</v>
      </c>
      <c r="G288" s="6" t="s">
        <v>35</v>
      </c>
      <c r="H288" s="6" t="s">
        <v>35</v>
      </c>
      <c r="K288" s="14">
        <v>-411</v>
      </c>
      <c r="L288">
        <v>2</v>
      </c>
    </row>
    <row r="289" spans="1:12" ht="12.75">
      <c r="A289" s="6" t="s">
        <v>68</v>
      </c>
      <c r="B289" s="6" t="s">
        <v>193</v>
      </c>
      <c r="C289" s="6" t="s">
        <v>299</v>
      </c>
      <c r="D289" s="6" t="s">
        <v>119</v>
      </c>
      <c r="E289" s="6" t="s">
        <v>303</v>
      </c>
      <c r="F289" s="6" t="s">
        <v>35</v>
      </c>
      <c r="G289" s="6" t="s">
        <v>35</v>
      </c>
      <c r="H289" s="6" t="s">
        <v>35</v>
      </c>
      <c r="K289" s="14">
        <v>-227</v>
      </c>
      <c r="L289">
        <v>2</v>
      </c>
    </row>
    <row r="290" spans="1:12" ht="12.75">
      <c r="A290" s="6" t="s">
        <v>198</v>
      </c>
      <c r="B290" s="6" t="s">
        <v>199</v>
      </c>
      <c r="C290" s="6" t="s">
        <v>299</v>
      </c>
      <c r="D290" s="6" t="s">
        <v>34</v>
      </c>
      <c r="E290" s="6" t="s">
        <v>14</v>
      </c>
      <c r="F290" s="6" t="s">
        <v>35</v>
      </c>
      <c r="G290" s="6" t="s">
        <v>35</v>
      </c>
      <c r="H290" s="6" t="s">
        <v>35</v>
      </c>
      <c r="K290" s="14">
        <v>779</v>
      </c>
      <c r="L290">
        <v>2</v>
      </c>
    </row>
    <row r="291" spans="1:12" ht="12.75">
      <c r="A291" s="6" t="s">
        <v>169</v>
      </c>
      <c r="B291" s="6" t="s">
        <v>162</v>
      </c>
      <c r="C291" s="6" t="s">
        <v>299</v>
      </c>
      <c r="D291" s="6" t="s">
        <v>34</v>
      </c>
      <c r="E291" s="6" t="s">
        <v>14</v>
      </c>
      <c r="F291" s="6" t="s">
        <v>35</v>
      </c>
      <c r="G291" s="6" t="s">
        <v>35</v>
      </c>
      <c r="H291" s="6" t="s">
        <v>35</v>
      </c>
      <c r="K291" s="14">
        <v>789</v>
      </c>
      <c r="L291">
        <v>2</v>
      </c>
    </row>
    <row r="292" spans="1:12" ht="12.75">
      <c r="A292" s="6" t="s">
        <v>169</v>
      </c>
      <c r="B292" s="6" t="s">
        <v>118</v>
      </c>
      <c r="C292" s="6" t="s">
        <v>301</v>
      </c>
      <c r="D292" s="6" t="s">
        <v>119</v>
      </c>
      <c r="E292" s="6" t="s">
        <v>148</v>
      </c>
      <c r="F292" s="6" t="s">
        <v>302</v>
      </c>
      <c r="G292" s="6" t="s">
        <v>35</v>
      </c>
      <c r="H292" s="6" t="s">
        <v>35</v>
      </c>
      <c r="K292" s="14">
        <v>-400</v>
      </c>
      <c r="L292">
        <v>2</v>
      </c>
    </row>
    <row r="293" spans="1:12" ht="12.75">
      <c r="A293" s="6" t="s">
        <v>36</v>
      </c>
      <c r="B293" s="6" t="s">
        <v>37</v>
      </c>
      <c r="C293" s="6" t="s">
        <v>299</v>
      </c>
      <c r="D293" s="6" t="s">
        <v>34</v>
      </c>
      <c r="E293" s="6" t="s">
        <v>14</v>
      </c>
      <c r="F293" s="6" t="s">
        <v>35</v>
      </c>
      <c r="G293" s="6" t="s">
        <v>35</v>
      </c>
      <c r="H293" s="6" t="s">
        <v>35</v>
      </c>
      <c r="K293" s="14">
        <v>779</v>
      </c>
      <c r="L293">
        <v>2</v>
      </c>
    </row>
    <row r="294" spans="1:12" ht="12.75">
      <c r="A294" s="6" t="s">
        <v>164</v>
      </c>
      <c r="B294" s="6" t="s">
        <v>165</v>
      </c>
      <c r="C294" s="6" t="s">
        <v>299</v>
      </c>
      <c r="D294" s="6" t="s">
        <v>34</v>
      </c>
      <c r="E294" s="6" t="s">
        <v>14</v>
      </c>
      <c r="F294" s="6" t="s">
        <v>35</v>
      </c>
      <c r="G294" s="6" t="s">
        <v>35</v>
      </c>
      <c r="H294" s="6" t="s">
        <v>35</v>
      </c>
      <c r="K294" s="14">
        <v>389</v>
      </c>
      <c r="L294">
        <v>2</v>
      </c>
    </row>
    <row r="295" spans="1:12" ht="12.75">
      <c r="A295" s="6" t="s">
        <v>50</v>
      </c>
      <c r="B295" s="6" t="s">
        <v>51</v>
      </c>
      <c r="C295" s="6" t="s">
        <v>299</v>
      </c>
      <c r="D295" s="6" t="s">
        <v>119</v>
      </c>
      <c r="E295" s="6" t="s">
        <v>242</v>
      </c>
      <c r="F295" s="6" t="s">
        <v>35</v>
      </c>
      <c r="G295" s="6" t="s">
        <v>35</v>
      </c>
      <c r="H295" s="6" t="s">
        <v>35</v>
      </c>
      <c r="K295" s="14">
        <v>-16</v>
      </c>
      <c r="L295">
        <v>2</v>
      </c>
    </row>
    <row r="296" spans="1:12" ht="12.75">
      <c r="A296" s="6" t="s">
        <v>215</v>
      </c>
      <c r="B296" s="6" t="s">
        <v>193</v>
      </c>
      <c r="C296" s="6" t="s">
        <v>299</v>
      </c>
      <c r="D296" s="6" t="s">
        <v>34</v>
      </c>
      <c r="E296" s="6" t="s">
        <v>14</v>
      </c>
      <c r="F296" s="6" t="s">
        <v>35</v>
      </c>
      <c r="G296" s="6" t="s">
        <v>35</v>
      </c>
      <c r="H296" s="6" t="s">
        <v>35</v>
      </c>
      <c r="K296" s="14">
        <v>973</v>
      </c>
      <c r="L296">
        <v>2</v>
      </c>
    </row>
    <row r="297" spans="1:12" ht="12.75">
      <c r="A297" s="6" t="s">
        <v>64</v>
      </c>
      <c r="B297" s="6" t="s">
        <v>65</v>
      </c>
      <c r="C297" s="6" t="s">
        <v>299</v>
      </c>
      <c r="D297" s="6" t="s">
        <v>34</v>
      </c>
      <c r="E297" s="6" t="s">
        <v>14</v>
      </c>
      <c r="F297" s="6" t="s">
        <v>35</v>
      </c>
      <c r="G297" s="6" t="s">
        <v>35</v>
      </c>
      <c r="H297" s="6" t="s">
        <v>35</v>
      </c>
      <c r="K297" s="14">
        <v>584</v>
      </c>
      <c r="L297">
        <v>2</v>
      </c>
    </row>
    <row r="298" spans="1:12" ht="12.75">
      <c r="A298" s="6" t="s">
        <v>210</v>
      </c>
      <c r="B298" s="6" t="s">
        <v>211</v>
      </c>
      <c r="C298" s="6" t="s">
        <v>299</v>
      </c>
      <c r="D298" s="6" t="s">
        <v>34</v>
      </c>
      <c r="E298" s="6" t="s">
        <v>14</v>
      </c>
      <c r="F298" s="6" t="s">
        <v>35</v>
      </c>
      <c r="G298" s="6" t="s">
        <v>35</v>
      </c>
      <c r="H298" s="6" t="s">
        <v>35</v>
      </c>
      <c r="K298" s="14">
        <v>779</v>
      </c>
      <c r="L298">
        <v>2</v>
      </c>
    </row>
    <row r="299" spans="1:12" ht="12.75">
      <c r="A299" s="6" t="s">
        <v>100</v>
      </c>
      <c r="B299" s="6" t="s">
        <v>144</v>
      </c>
      <c r="C299" s="6" t="s">
        <v>299</v>
      </c>
      <c r="D299" s="6" t="s">
        <v>34</v>
      </c>
      <c r="E299" s="6" t="s">
        <v>14</v>
      </c>
      <c r="F299" s="6" t="s">
        <v>35</v>
      </c>
      <c r="G299" s="6" t="s">
        <v>35</v>
      </c>
      <c r="H299" s="6" t="s">
        <v>35</v>
      </c>
      <c r="K299" s="14">
        <v>789</v>
      </c>
      <c r="L299">
        <v>2</v>
      </c>
    </row>
    <row r="300" spans="1:12" ht="12.75">
      <c r="A300" s="6" t="s">
        <v>149</v>
      </c>
      <c r="B300" s="6" t="s">
        <v>147</v>
      </c>
      <c r="C300" s="6" t="s">
        <v>299</v>
      </c>
      <c r="D300" s="6" t="s">
        <v>34</v>
      </c>
      <c r="E300" s="6" t="s">
        <v>14</v>
      </c>
      <c r="F300" s="6" t="s">
        <v>35</v>
      </c>
      <c r="G300" s="6" t="s">
        <v>35</v>
      </c>
      <c r="H300" s="6" t="s">
        <v>35</v>
      </c>
      <c r="K300" s="14">
        <v>711</v>
      </c>
      <c r="L300">
        <v>2</v>
      </c>
    </row>
    <row r="301" spans="1:12" ht="12.75">
      <c r="A301" s="6" t="s">
        <v>131</v>
      </c>
      <c r="B301" s="6" t="s">
        <v>37</v>
      </c>
      <c r="C301" s="6" t="s">
        <v>299</v>
      </c>
      <c r="D301" s="6" t="s">
        <v>34</v>
      </c>
      <c r="E301" s="6" t="s">
        <v>14</v>
      </c>
      <c r="F301" s="6" t="s">
        <v>35</v>
      </c>
      <c r="G301" s="6" t="s">
        <v>35</v>
      </c>
      <c r="H301" s="6" t="s">
        <v>35</v>
      </c>
      <c r="K301" s="14">
        <v>779</v>
      </c>
      <c r="L301">
        <v>2</v>
      </c>
    </row>
    <row r="302" spans="1:12" ht="12.75">
      <c r="A302" s="6" t="s">
        <v>105</v>
      </c>
      <c r="B302" s="6" t="s">
        <v>106</v>
      </c>
      <c r="C302" s="6" t="s">
        <v>299</v>
      </c>
      <c r="D302" s="6" t="s">
        <v>34</v>
      </c>
      <c r="E302" s="6" t="s">
        <v>14</v>
      </c>
      <c r="F302" s="6" t="s">
        <v>35</v>
      </c>
      <c r="G302" s="6" t="s">
        <v>35</v>
      </c>
      <c r="H302" s="6" t="s">
        <v>35</v>
      </c>
      <c r="K302" s="14">
        <v>316</v>
      </c>
      <c r="L302">
        <v>2</v>
      </c>
    </row>
    <row r="303" spans="1:12" ht="12.75">
      <c r="A303" s="6" t="s">
        <v>218</v>
      </c>
      <c r="B303" s="6" t="s">
        <v>219</v>
      </c>
      <c r="C303" s="6" t="s">
        <v>299</v>
      </c>
      <c r="D303" s="6" t="s">
        <v>34</v>
      </c>
      <c r="E303" s="6" t="s">
        <v>14</v>
      </c>
      <c r="F303" s="6" t="s">
        <v>35</v>
      </c>
      <c r="G303" s="6" t="s">
        <v>35</v>
      </c>
      <c r="H303" s="6" t="s">
        <v>35</v>
      </c>
      <c r="K303" s="14">
        <v>779</v>
      </c>
      <c r="L303">
        <v>2</v>
      </c>
    </row>
    <row r="304" spans="1:12" ht="12.75">
      <c r="A304" s="6" t="s">
        <v>74</v>
      </c>
      <c r="B304" s="6" t="s">
        <v>222</v>
      </c>
      <c r="C304" s="6" t="s">
        <v>299</v>
      </c>
      <c r="D304" s="6" t="s">
        <v>34</v>
      </c>
      <c r="E304" s="6" t="s">
        <v>14</v>
      </c>
      <c r="F304" s="6" t="s">
        <v>305</v>
      </c>
      <c r="G304" s="6" t="s">
        <v>35</v>
      </c>
      <c r="H304" s="6" t="s">
        <v>35</v>
      </c>
      <c r="K304" s="14">
        <v>876</v>
      </c>
      <c r="L304">
        <v>2</v>
      </c>
    </row>
    <row r="305" spans="1:12" ht="12.75">
      <c r="A305" s="6" t="s">
        <v>81</v>
      </c>
      <c r="B305" s="6" t="s">
        <v>144</v>
      </c>
      <c r="C305" s="6" t="s">
        <v>299</v>
      </c>
      <c r="D305" s="6" t="s">
        <v>34</v>
      </c>
      <c r="E305" s="6" t="s">
        <v>14</v>
      </c>
      <c r="F305" s="6" t="s">
        <v>35</v>
      </c>
      <c r="G305" s="6" t="s">
        <v>35</v>
      </c>
      <c r="H305" s="6" t="s">
        <v>35</v>
      </c>
      <c r="K305" s="14">
        <v>789</v>
      </c>
      <c r="L305">
        <v>2</v>
      </c>
    </row>
    <row r="306" spans="1:12" ht="12.75">
      <c r="A306" s="6" t="s">
        <v>114</v>
      </c>
      <c r="B306" s="6" t="s">
        <v>162</v>
      </c>
      <c r="C306" s="6" t="s">
        <v>299</v>
      </c>
      <c r="D306" s="6" t="s">
        <v>119</v>
      </c>
      <c r="E306" s="6" t="s">
        <v>303</v>
      </c>
      <c r="F306" s="6" t="s">
        <v>35</v>
      </c>
      <c r="G306" s="6" t="s">
        <v>35</v>
      </c>
      <c r="H306" s="6" t="s">
        <v>35</v>
      </c>
      <c r="K306" s="14">
        <v>-411</v>
      </c>
      <c r="L306">
        <v>2</v>
      </c>
    </row>
    <row r="307" spans="1:12" ht="12.75">
      <c r="A307" s="6" t="s">
        <v>60</v>
      </c>
      <c r="B307" s="6" t="s">
        <v>61</v>
      </c>
      <c r="C307" s="6" t="s">
        <v>299</v>
      </c>
      <c r="D307" s="6" t="s">
        <v>119</v>
      </c>
      <c r="E307" s="6" t="s">
        <v>242</v>
      </c>
      <c r="F307" s="6" t="s">
        <v>35</v>
      </c>
      <c r="G307" s="6" t="s">
        <v>35</v>
      </c>
      <c r="H307" s="6" t="s">
        <v>35</v>
      </c>
      <c r="K307" s="14">
        <v>-16</v>
      </c>
      <c r="L307">
        <v>2</v>
      </c>
    </row>
    <row r="308" spans="1:12" ht="12.75">
      <c r="A308" s="6" t="s">
        <v>238</v>
      </c>
      <c r="B308" s="6" t="s">
        <v>180</v>
      </c>
      <c r="C308" s="6" t="s">
        <v>299</v>
      </c>
      <c r="D308" s="6" t="s">
        <v>34</v>
      </c>
      <c r="E308" s="6" t="s">
        <v>14</v>
      </c>
      <c r="F308" s="6" t="s">
        <v>35</v>
      </c>
      <c r="G308" s="6" t="s">
        <v>35</v>
      </c>
      <c r="H308" s="6" t="s">
        <v>35</v>
      </c>
      <c r="K308" s="14">
        <v>632</v>
      </c>
      <c r="L308">
        <v>2</v>
      </c>
    </row>
    <row r="309" spans="1:12" ht="12.75">
      <c r="A309" s="6" t="s">
        <v>132</v>
      </c>
      <c r="B309" s="6" t="s">
        <v>37</v>
      </c>
      <c r="C309" s="6" t="s">
        <v>299</v>
      </c>
      <c r="D309" s="6" t="s">
        <v>34</v>
      </c>
      <c r="E309" s="6" t="s">
        <v>14</v>
      </c>
      <c r="F309" s="6" t="s">
        <v>35</v>
      </c>
      <c r="G309" s="6" t="s">
        <v>35</v>
      </c>
      <c r="H309" s="6" t="s">
        <v>35</v>
      </c>
      <c r="K309" s="14">
        <v>779</v>
      </c>
      <c r="L309">
        <v>2</v>
      </c>
    </row>
    <row r="310" spans="1:12" ht="12.75">
      <c r="A310" s="6" t="s">
        <v>107</v>
      </c>
      <c r="B310" s="6" t="s">
        <v>108</v>
      </c>
      <c r="C310" s="6" t="s">
        <v>299</v>
      </c>
      <c r="D310" s="6" t="s">
        <v>119</v>
      </c>
      <c r="E310" s="6" t="s">
        <v>242</v>
      </c>
      <c r="F310" s="6" t="s">
        <v>35</v>
      </c>
      <c r="G310" s="6" t="s">
        <v>35</v>
      </c>
      <c r="H310" s="6" t="s">
        <v>35</v>
      </c>
      <c r="K310" s="14">
        <v>-126</v>
      </c>
      <c r="L310">
        <v>2</v>
      </c>
    </row>
    <row r="311" spans="1:12" ht="12.75">
      <c r="A311" s="6" t="s">
        <v>96</v>
      </c>
      <c r="B311" s="6" t="s">
        <v>97</v>
      </c>
      <c r="C311" s="6" t="s">
        <v>299</v>
      </c>
      <c r="D311" s="6" t="s">
        <v>119</v>
      </c>
      <c r="E311" s="6" t="s">
        <v>148</v>
      </c>
      <c r="F311" s="6" t="s">
        <v>302</v>
      </c>
      <c r="G311" s="6" t="s">
        <v>35</v>
      </c>
      <c r="H311" s="6" t="s">
        <v>35</v>
      </c>
      <c r="K311" s="14">
        <v>-84</v>
      </c>
      <c r="L311">
        <v>2</v>
      </c>
    </row>
    <row r="312" spans="1:12" ht="12.75">
      <c r="A312" s="6" t="s">
        <v>96</v>
      </c>
      <c r="B312" s="6" t="s">
        <v>177</v>
      </c>
      <c r="C312" s="6" t="s">
        <v>299</v>
      </c>
      <c r="D312" s="6" t="s">
        <v>119</v>
      </c>
      <c r="E312" s="6" t="s">
        <v>303</v>
      </c>
      <c r="F312" s="6" t="s">
        <v>35</v>
      </c>
      <c r="G312" s="6" t="s">
        <v>35</v>
      </c>
      <c r="H312" s="6" t="s">
        <v>35</v>
      </c>
      <c r="K312" s="14">
        <v>-411</v>
      </c>
      <c r="L312">
        <v>2</v>
      </c>
    </row>
    <row r="313" spans="1:12" ht="12.75">
      <c r="A313" s="6" t="s">
        <v>262</v>
      </c>
      <c r="B313" s="6" t="s">
        <v>263</v>
      </c>
      <c r="C313" s="6" t="s">
        <v>299</v>
      </c>
      <c r="D313" s="6" t="s">
        <v>34</v>
      </c>
      <c r="E313" s="6" t="s">
        <v>14</v>
      </c>
      <c r="F313" s="6" t="s">
        <v>35</v>
      </c>
      <c r="G313" s="6" t="s">
        <v>35</v>
      </c>
      <c r="H313" s="6" t="s">
        <v>35</v>
      </c>
      <c r="K313" s="14">
        <v>584</v>
      </c>
      <c r="L313">
        <v>2</v>
      </c>
    </row>
    <row r="314" spans="1:12" ht="12.75">
      <c r="A314" s="6" t="s">
        <v>225</v>
      </c>
      <c r="B314" s="6" t="s">
        <v>193</v>
      </c>
      <c r="C314" s="6" t="s">
        <v>299</v>
      </c>
      <c r="D314" s="6" t="s">
        <v>34</v>
      </c>
      <c r="E314" s="6" t="s">
        <v>14</v>
      </c>
      <c r="F314" s="6" t="s">
        <v>35</v>
      </c>
      <c r="G314" s="6" t="s">
        <v>35</v>
      </c>
      <c r="H314" s="6" t="s">
        <v>35</v>
      </c>
      <c r="K314" s="14">
        <v>973</v>
      </c>
      <c r="L314">
        <v>2</v>
      </c>
    </row>
    <row r="315" spans="1:12" ht="12.75">
      <c r="A315" s="6" t="s">
        <v>155</v>
      </c>
      <c r="B315" s="6" t="s">
        <v>156</v>
      </c>
      <c r="C315" s="6" t="s">
        <v>299</v>
      </c>
      <c r="D315" s="6" t="s">
        <v>34</v>
      </c>
      <c r="E315" s="6" t="s">
        <v>14</v>
      </c>
      <c r="F315" s="6" t="s">
        <v>35</v>
      </c>
      <c r="G315" s="6" t="s">
        <v>35</v>
      </c>
      <c r="H315" s="6" t="s">
        <v>35</v>
      </c>
      <c r="K315" s="14">
        <v>789</v>
      </c>
      <c r="L315">
        <v>2</v>
      </c>
    </row>
    <row r="316" spans="1:12" ht="12.75">
      <c r="A316" s="6" t="s">
        <v>92</v>
      </c>
      <c r="B316" s="6" t="s">
        <v>195</v>
      </c>
      <c r="C316" s="6" t="s">
        <v>299</v>
      </c>
      <c r="D316" s="6" t="s">
        <v>34</v>
      </c>
      <c r="E316" s="6" t="s">
        <v>14</v>
      </c>
      <c r="F316" s="6" t="s">
        <v>35</v>
      </c>
      <c r="G316" s="6" t="s">
        <v>35</v>
      </c>
      <c r="H316" s="6" t="s">
        <v>35</v>
      </c>
      <c r="K316" s="14">
        <v>876</v>
      </c>
      <c r="L316">
        <v>2</v>
      </c>
    </row>
    <row r="317" spans="1:12" ht="12.75">
      <c r="A317" s="6" t="s">
        <v>85</v>
      </c>
      <c r="B317" s="6" t="s">
        <v>180</v>
      </c>
      <c r="C317" s="6" t="s">
        <v>299</v>
      </c>
      <c r="D317" s="6" t="s">
        <v>34</v>
      </c>
      <c r="E317" s="6" t="s">
        <v>14</v>
      </c>
      <c r="F317" s="6" t="s">
        <v>35</v>
      </c>
      <c r="G317" s="6" t="s">
        <v>35</v>
      </c>
      <c r="H317" s="6" t="s">
        <v>35</v>
      </c>
      <c r="K317" s="14">
        <v>632</v>
      </c>
      <c r="L317">
        <v>2</v>
      </c>
    </row>
    <row r="318" spans="1:12" ht="12.75">
      <c r="A318" s="6" t="s">
        <v>54</v>
      </c>
      <c r="B318" s="6" t="s">
        <v>55</v>
      </c>
      <c r="C318" s="6" t="s">
        <v>299</v>
      </c>
      <c r="D318" s="6" t="s">
        <v>34</v>
      </c>
      <c r="E318" s="6" t="s">
        <v>14</v>
      </c>
      <c r="F318" s="6" t="s">
        <v>35</v>
      </c>
      <c r="G318" s="6" t="s">
        <v>35</v>
      </c>
      <c r="H318" s="6" t="s">
        <v>35</v>
      </c>
      <c r="K318" s="14">
        <v>584</v>
      </c>
      <c r="L318">
        <v>2</v>
      </c>
    </row>
    <row r="319" spans="1:12" ht="12.75">
      <c r="A319" s="6" t="s">
        <v>184</v>
      </c>
      <c r="B319" s="6" t="s">
        <v>185</v>
      </c>
      <c r="C319" s="6" t="s">
        <v>299</v>
      </c>
      <c r="D319" s="6" t="s">
        <v>34</v>
      </c>
      <c r="E319" s="6" t="s">
        <v>14</v>
      </c>
      <c r="F319" s="6" t="s">
        <v>35</v>
      </c>
      <c r="G319" s="6" t="s">
        <v>35</v>
      </c>
      <c r="H319" s="6" t="s">
        <v>35</v>
      </c>
      <c r="K319" s="14">
        <v>474</v>
      </c>
      <c r="L319">
        <v>2</v>
      </c>
    </row>
    <row r="320" spans="1:12" ht="12.75">
      <c r="A320" s="6" t="s">
        <v>172</v>
      </c>
      <c r="B320" s="6" t="s">
        <v>144</v>
      </c>
      <c r="C320" s="6" t="s">
        <v>299</v>
      </c>
      <c r="D320" s="6" t="s">
        <v>34</v>
      </c>
      <c r="E320" s="6" t="s">
        <v>14</v>
      </c>
      <c r="F320" s="6" t="s">
        <v>35</v>
      </c>
      <c r="G320" s="6" t="s">
        <v>35</v>
      </c>
      <c r="H320" s="6" t="s">
        <v>35</v>
      </c>
      <c r="K320" s="14">
        <v>789</v>
      </c>
      <c r="L320">
        <v>2</v>
      </c>
    </row>
    <row r="321" spans="1:12" ht="12.75">
      <c r="A321" s="6" t="s">
        <v>200</v>
      </c>
      <c r="B321" s="6" t="s">
        <v>201</v>
      </c>
      <c r="C321" s="6" t="s">
        <v>299</v>
      </c>
      <c r="D321" s="6" t="s">
        <v>34</v>
      </c>
      <c r="E321" s="6" t="s">
        <v>14</v>
      </c>
      <c r="F321" s="6" t="s">
        <v>35</v>
      </c>
      <c r="G321" s="6" t="s">
        <v>35</v>
      </c>
      <c r="H321" s="6" t="s">
        <v>35</v>
      </c>
      <c r="K321" s="14">
        <v>973</v>
      </c>
      <c r="L321">
        <v>2</v>
      </c>
    </row>
    <row r="322" spans="1:12" ht="12.75">
      <c r="A322" s="6" t="s">
        <v>205</v>
      </c>
      <c r="B322" s="6" t="s">
        <v>201</v>
      </c>
      <c r="C322" s="6" t="s">
        <v>299</v>
      </c>
      <c r="D322" s="6" t="s">
        <v>34</v>
      </c>
      <c r="E322" s="6" t="s">
        <v>14</v>
      </c>
      <c r="F322" s="6" t="s">
        <v>35</v>
      </c>
      <c r="G322" s="6" t="s">
        <v>35</v>
      </c>
      <c r="H322" s="6" t="s">
        <v>35</v>
      </c>
      <c r="K322" s="14">
        <v>973</v>
      </c>
      <c r="L322">
        <v>2</v>
      </c>
    </row>
    <row r="323" spans="1:12" ht="12.75">
      <c r="A323" s="6" t="s">
        <v>88</v>
      </c>
      <c r="B323" s="6" t="s">
        <v>89</v>
      </c>
      <c r="C323" s="6" t="s">
        <v>299</v>
      </c>
      <c r="D323" s="6" t="s">
        <v>34</v>
      </c>
      <c r="E323" s="6" t="s">
        <v>14</v>
      </c>
      <c r="F323" s="6" t="s">
        <v>35</v>
      </c>
      <c r="G323" s="6" t="s">
        <v>35</v>
      </c>
      <c r="H323" s="6" t="s">
        <v>35</v>
      </c>
      <c r="K323" s="14">
        <v>474</v>
      </c>
      <c r="L323">
        <v>2</v>
      </c>
    </row>
    <row r="324" spans="1:12" ht="12.75">
      <c r="A324" s="6" t="s">
        <v>112</v>
      </c>
      <c r="B324" s="6" t="s">
        <v>147</v>
      </c>
      <c r="C324" s="6" t="s">
        <v>299</v>
      </c>
      <c r="D324" s="6" t="s">
        <v>34</v>
      </c>
      <c r="E324" s="6" t="s">
        <v>14</v>
      </c>
      <c r="F324" s="6" t="s">
        <v>35</v>
      </c>
      <c r="G324" s="6" t="s">
        <v>35</v>
      </c>
      <c r="H324" s="6" t="s">
        <v>35</v>
      </c>
      <c r="K324" s="14">
        <v>711</v>
      </c>
      <c r="L324">
        <v>2</v>
      </c>
    </row>
    <row r="325" spans="1:12" ht="12.75">
      <c r="A325" s="6" t="s">
        <v>29</v>
      </c>
      <c r="B325" s="6" t="s">
        <v>30</v>
      </c>
      <c r="C325" s="6" t="s">
        <v>299</v>
      </c>
      <c r="D325" s="6" t="s">
        <v>34</v>
      </c>
      <c r="E325" s="6" t="s">
        <v>14</v>
      </c>
      <c r="F325" s="6" t="s">
        <v>35</v>
      </c>
      <c r="G325" s="6" t="s">
        <v>35</v>
      </c>
      <c r="H325" s="6" t="s">
        <v>35</v>
      </c>
      <c r="K325" s="14">
        <v>711</v>
      </c>
      <c r="L325">
        <v>2</v>
      </c>
    </row>
    <row r="326" spans="1:12" ht="12.75">
      <c r="A326" s="6" t="s">
        <v>109</v>
      </c>
      <c r="B326" s="6" t="s">
        <v>110</v>
      </c>
      <c r="C326" s="6" t="s">
        <v>299</v>
      </c>
      <c r="D326" s="6" t="s">
        <v>34</v>
      </c>
      <c r="E326" s="6" t="s">
        <v>14</v>
      </c>
      <c r="F326" s="6" t="s">
        <v>35</v>
      </c>
      <c r="G326" s="6" t="s">
        <v>35</v>
      </c>
      <c r="H326" s="6" t="s">
        <v>35</v>
      </c>
      <c r="K326" s="14">
        <v>474</v>
      </c>
      <c r="L326">
        <v>2</v>
      </c>
    </row>
    <row r="328" ht="15.75">
      <c r="A328" s="7" t="s">
        <v>272</v>
      </c>
    </row>
    <row r="329" spans="1:10" ht="12.75">
      <c r="A329" s="6" t="s">
        <v>64</v>
      </c>
      <c r="B329" s="6" t="s">
        <v>291</v>
      </c>
      <c r="C329" s="6" t="s">
        <v>34</v>
      </c>
      <c r="D329" s="6" t="s">
        <v>34</v>
      </c>
      <c r="E329" s="6" t="s">
        <v>35</v>
      </c>
      <c r="F329" s="6" t="s">
        <v>35</v>
      </c>
      <c r="G329" s="6" t="s">
        <v>35</v>
      </c>
      <c r="H329" s="6" t="s">
        <v>13</v>
      </c>
      <c r="I329" s="6" t="s">
        <v>13</v>
      </c>
      <c r="J329">
        <v>2</v>
      </c>
    </row>
    <row r="330" spans="1:10" ht="12.75">
      <c r="A330" s="6" t="s">
        <v>64</v>
      </c>
      <c r="B330" s="6" t="s">
        <v>291</v>
      </c>
      <c r="C330" s="6" t="s">
        <v>284</v>
      </c>
      <c r="D330" s="6" t="s">
        <v>34</v>
      </c>
      <c r="E330" s="6" t="s">
        <v>35</v>
      </c>
      <c r="F330" s="6" t="s">
        <v>35</v>
      </c>
      <c r="G330" s="6" t="s">
        <v>35</v>
      </c>
      <c r="H330" s="6" t="s">
        <v>14</v>
      </c>
      <c r="I330" s="6" t="s">
        <v>14</v>
      </c>
      <c r="J330">
        <v>7</v>
      </c>
    </row>
    <row r="331" spans="1:10" ht="12.75">
      <c r="A331" s="6" t="s">
        <v>64</v>
      </c>
      <c r="B331" s="6" t="s">
        <v>291</v>
      </c>
      <c r="C331" s="6" t="s">
        <v>284</v>
      </c>
      <c r="D331" s="6" t="s">
        <v>34</v>
      </c>
      <c r="E331" s="6" t="s">
        <v>35</v>
      </c>
      <c r="F331" s="6" t="s">
        <v>35</v>
      </c>
      <c r="G331" s="6" t="s">
        <v>35</v>
      </c>
      <c r="H331" s="6" t="s">
        <v>14</v>
      </c>
      <c r="I331" s="6" t="s">
        <v>14</v>
      </c>
      <c r="J331">
        <v>7</v>
      </c>
    </row>
    <row r="332" spans="1:10" ht="12.75">
      <c r="A332" s="6" t="s">
        <v>64</v>
      </c>
      <c r="B332" s="6" t="s">
        <v>291</v>
      </c>
      <c r="C332" s="6" t="s">
        <v>34</v>
      </c>
      <c r="D332" s="6" t="s">
        <v>34</v>
      </c>
      <c r="E332" s="6" t="s">
        <v>35</v>
      </c>
      <c r="F332" s="6" t="s">
        <v>35</v>
      </c>
      <c r="G332" s="6" t="s">
        <v>35</v>
      </c>
      <c r="H332" s="6" t="s">
        <v>13</v>
      </c>
      <c r="I332" s="6" t="s">
        <v>13</v>
      </c>
      <c r="J332">
        <v>7</v>
      </c>
    </row>
    <row r="333" spans="1:10" ht="12.75">
      <c r="A333" s="6" t="s">
        <v>64</v>
      </c>
      <c r="B333" s="6" t="s">
        <v>291</v>
      </c>
      <c r="C333" s="6" t="s">
        <v>34</v>
      </c>
      <c r="D333" s="6" t="s">
        <v>34</v>
      </c>
      <c r="E333" s="6" t="s">
        <v>35</v>
      </c>
      <c r="F333" s="6" t="s">
        <v>35</v>
      </c>
      <c r="G333" s="6" t="s">
        <v>35</v>
      </c>
      <c r="H333" s="6" t="s">
        <v>13</v>
      </c>
      <c r="I333" s="6" t="s">
        <v>13</v>
      </c>
      <c r="J333">
        <v>7</v>
      </c>
    </row>
    <row r="334" spans="1:10" ht="12.75">
      <c r="A334" s="6" t="s">
        <v>210</v>
      </c>
      <c r="B334" s="6" t="s">
        <v>297</v>
      </c>
      <c r="C334" s="6" t="s">
        <v>34</v>
      </c>
      <c r="D334" s="6" t="s">
        <v>34</v>
      </c>
      <c r="E334" s="6" t="s">
        <v>35</v>
      </c>
      <c r="F334" s="6" t="s">
        <v>35</v>
      </c>
      <c r="G334" s="6" t="s">
        <v>35</v>
      </c>
      <c r="H334" s="6" t="s">
        <v>13</v>
      </c>
      <c r="I334" s="6" t="s">
        <v>13</v>
      </c>
      <c r="J334">
        <v>2</v>
      </c>
    </row>
    <row r="335" spans="1:10" ht="12.75">
      <c r="A335" s="6" t="s">
        <v>210</v>
      </c>
      <c r="B335" s="6" t="s">
        <v>297</v>
      </c>
      <c r="C335" s="6" t="s">
        <v>34</v>
      </c>
      <c r="D335" s="6" t="s">
        <v>34</v>
      </c>
      <c r="E335" s="6" t="s">
        <v>35</v>
      </c>
      <c r="F335" s="6" t="s">
        <v>35</v>
      </c>
      <c r="G335" s="6" t="s">
        <v>35</v>
      </c>
      <c r="H335" s="6" t="s">
        <v>13</v>
      </c>
      <c r="I335" s="6" t="s">
        <v>13</v>
      </c>
      <c r="J335">
        <v>7</v>
      </c>
    </row>
    <row r="336" spans="1:10" ht="12.75">
      <c r="A336" s="6" t="s">
        <v>210</v>
      </c>
      <c r="B336" s="6" t="s">
        <v>297</v>
      </c>
      <c r="C336" s="6" t="s">
        <v>34</v>
      </c>
      <c r="D336" s="6" t="s">
        <v>34</v>
      </c>
      <c r="E336" s="6" t="s">
        <v>35</v>
      </c>
      <c r="F336" s="6" t="s">
        <v>35</v>
      </c>
      <c r="G336" s="6" t="s">
        <v>35</v>
      </c>
      <c r="H336" s="6" t="s">
        <v>13</v>
      </c>
      <c r="I336" s="6" t="s">
        <v>14</v>
      </c>
      <c r="J336">
        <v>7</v>
      </c>
    </row>
    <row r="337" spans="1:10" ht="12.75">
      <c r="A337" s="6" t="s">
        <v>210</v>
      </c>
      <c r="B337" s="6" t="s">
        <v>297</v>
      </c>
      <c r="C337" s="6" t="s">
        <v>34</v>
      </c>
      <c r="D337" s="6" t="s">
        <v>34</v>
      </c>
      <c r="E337" s="6" t="s">
        <v>35</v>
      </c>
      <c r="F337" s="6" t="s">
        <v>35</v>
      </c>
      <c r="G337" s="6" t="s">
        <v>35</v>
      </c>
      <c r="H337" s="6" t="s">
        <v>13</v>
      </c>
      <c r="I337" s="6" t="s">
        <v>13</v>
      </c>
      <c r="J337">
        <v>7</v>
      </c>
    </row>
    <row r="338" spans="1:10" ht="12.75">
      <c r="A338" s="6" t="s">
        <v>210</v>
      </c>
      <c r="B338" s="6" t="s">
        <v>297</v>
      </c>
      <c r="C338" s="6" t="s">
        <v>34</v>
      </c>
      <c r="D338" s="6" t="s">
        <v>34</v>
      </c>
      <c r="E338" s="6" t="s">
        <v>35</v>
      </c>
      <c r="F338" s="6" t="s">
        <v>35</v>
      </c>
      <c r="G338" s="6" t="s">
        <v>35</v>
      </c>
      <c r="H338" s="6" t="s">
        <v>13</v>
      </c>
      <c r="I338" s="6" t="s">
        <v>14</v>
      </c>
      <c r="J338">
        <v>7</v>
      </c>
    </row>
    <row r="339" spans="1:10" ht="12.75">
      <c r="A339" s="6" t="s">
        <v>149</v>
      </c>
      <c r="B339" s="6" t="s">
        <v>288</v>
      </c>
      <c r="C339" s="6" t="s">
        <v>284</v>
      </c>
      <c r="D339" s="6" t="s">
        <v>34</v>
      </c>
      <c r="E339" s="6" t="s">
        <v>35</v>
      </c>
      <c r="F339" s="6" t="s">
        <v>35</v>
      </c>
      <c r="G339" s="6" t="s">
        <v>35</v>
      </c>
      <c r="H339" s="6" t="s">
        <v>14</v>
      </c>
      <c r="I339" s="6" t="s">
        <v>14</v>
      </c>
      <c r="J339">
        <v>2</v>
      </c>
    </row>
    <row r="340" spans="1:10" ht="12.75">
      <c r="A340" s="6" t="s">
        <v>131</v>
      </c>
      <c r="B340" s="6" t="s">
        <v>289</v>
      </c>
      <c r="C340" s="6" t="s">
        <v>34</v>
      </c>
      <c r="D340" s="6" t="s">
        <v>34</v>
      </c>
      <c r="E340" s="6" t="s">
        <v>35</v>
      </c>
      <c r="F340" s="6" t="s">
        <v>35</v>
      </c>
      <c r="G340" s="6" t="s">
        <v>35</v>
      </c>
      <c r="H340" s="6" t="s">
        <v>13</v>
      </c>
      <c r="I340" s="6" t="s">
        <v>13</v>
      </c>
      <c r="J340">
        <v>2</v>
      </c>
    </row>
    <row r="341" spans="1:10" ht="12.75">
      <c r="A341" s="6" t="s">
        <v>131</v>
      </c>
      <c r="B341" s="6" t="s">
        <v>295</v>
      </c>
      <c r="C341" s="6" t="s">
        <v>34</v>
      </c>
      <c r="D341" s="6" t="s">
        <v>34</v>
      </c>
      <c r="E341" s="6" t="s">
        <v>35</v>
      </c>
      <c r="F341" s="6" t="s">
        <v>35</v>
      </c>
      <c r="G341" s="6" t="s">
        <v>35</v>
      </c>
      <c r="H341" s="6" t="s">
        <v>13</v>
      </c>
      <c r="I341" s="6" t="s">
        <v>13</v>
      </c>
      <c r="J341">
        <v>2</v>
      </c>
    </row>
    <row r="342" spans="1:10" ht="12.75">
      <c r="A342" s="6" t="s">
        <v>131</v>
      </c>
      <c r="B342" s="6" t="s">
        <v>289</v>
      </c>
      <c r="C342" s="6" t="s">
        <v>34</v>
      </c>
      <c r="D342" s="6" t="s">
        <v>370</v>
      </c>
      <c r="E342" s="6" t="s">
        <v>35</v>
      </c>
      <c r="F342" s="6" t="s">
        <v>35</v>
      </c>
      <c r="G342" s="6" t="s">
        <v>35</v>
      </c>
      <c r="H342" s="6" t="s">
        <v>13</v>
      </c>
      <c r="I342" s="6" t="s">
        <v>14</v>
      </c>
      <c r="J342">
        <v>7</v>
      </c>
    </row>
    <row r="343" spans="1:10" ht="12.75">
      <c r="A343" s="6" t="s">
        <v>131</v>
      </c>
      <c r="B343" s="6" t="s">
        <v>295</v>
      </c>
      <c r="C343" s="6" t="s">
        <v>34</v>
      </c>
      <c r="D343" s="6" t="s">
        <v>34</v>
      </c>
      <c r="E343" s="6" t="s">
        <v>35</v>
      </c>
      <c r="F343" s="6" t="s">
        <v>35</v>
      </c>
      <c r="G343" s="6" t="s">
        <v>35</v>
      </c>
      <c r="H343" s="6" t="s">
        <v>13</v>
      </c>
      <c r="I343" s="6" t="s">
        <v>14</v>
      </c>
      <c r="J343">
        <v>7</v>
      </c>
    </row>
    <row r="344" spans="1:10" ht="12.75">
      <c r="A344" s="6" t="s">
        <v>105</v>
      </c>
      <c r="B344" s="6" t="s">
        <v>280</v>
      </c>
      <c r="C344" s="6" t="s">
        <v>34</v>
      </c>
      <c r="D344" s="6" t="s">
        <v>34</v>
      </c>
      <c r="E344" s="6" t="s">
        <v>35</v>
      </c>
      <c r="F344" s="6" t="s">
        <v>35</v>
      </c>
      <c r="G344" s="6" t="s">
        <v>35</v>
      </c>
      <c r="H344" s="6" t="s">
        <v>71</v>
      </c>
      <c r="I344" s="6" t="s">
        <v>71</v>
      </c>
      <c r="J344">
        <v>2</v>
      </c>
    </row>
    <row r="345" spans="1:10" ht="12.75">
      <c r="A345" s="6" t="s">
        <v>105</v>
      </c>
      <c r="B345" s="6" t="s">
        <v>280</v>
      </c>
      <c r="C345" s="6" t="s">
        <v>34</v>
      </c>
      <c r="D345" s="6" t="s">
        <v>34</v>
      </c>
      <c r="E345" s="6" t="s">
        <v>35</v>
      </c>
      <c r="F345" s="6" t="s">
        <v>35</v>
      </c>
      <c r="G345" s="6" t="s">
        <v>35</v>
      </c>
      <c r="H345" s="6" t="s">
        <v>39</v>
      </c>
      <c r="I345" s="6" t="s">
        <v>39</v>
      </c>
      <c r="J345">
        <v>7</v>
      </c>
    </row>
    <row r="346" spans="1:10" ht="12.75">
      <c r="A346" s="6" t="s">
        <v>218</v>
      </c>
      <c r="B346" s="6" t="s">
        <v>296</v>
      </c>
      <c r="C346" s="6" t="s">
        <v>34</v>
      </c>
      <c r="D346" s="6" t="s">
        <v>34</v>
      </c>
      <c r="E346" s="6" t="s">
        <v>35</v>
      </c>
      <c r="F346" s="6" t="s">
        <v>35</v>
      </c>
      <c r="G346" s="6" t="s">
        <v>35</v>
      </c>
      <c r="H346" s="6" t="s">
        <v>13</v>
      </c>
      <c r="I346" s="6" t="s">
        <v>14</v>
      </c>
      <c r="J346">
        <v>2</v>
      </c>
    </row>
    <row r="347" spans="1:10" ht="12.75">
      <c r="A347" s="6" t="s">
        <v>238</v>
      </c>
      <c r="B347" s="6" t="s">
        <v>286</v>
      </c>
      <c r="C347" s="6" t="s">
        <v>34</v>
      </c>
      <c r="D347" s="6" t="s">
        <v>34</v>
      </c>
      <c r="E347" s="6" t="s">
        <v>35</v>
      </c>
      <c r="F347" s="6" t="s">
        <v>35</v>
      </c>
      <c r="G347" s="6" t="s">
        <v>35</v>
      </c>
      <c r="H347" s="6" t="s">
        <v>13</v>
      </c>
      <c r="I347" s="6" t="s">
        <v>13</v>
      </c>
      <c r="J347">
        <v>2</v>
      </c>
    </row>
    <row r="348" spans="1:10" ht="12.75">
      <c r="A348" s="6" t="s">
        <v>238</v>
      </c>
      <c r="B348" s="6" t="s">
        <v>287</v>
      </c>
      <c r="C348" s="6" t="s">
        <v>34</v>
      </c>
      <c r="D348" s="6" t="s">
        <v>34</v>
      </c>
      <c r="E348" s="6" t="s">
        <v>35</v>
      </c>
      <c r="F348" s="6" t="s">
        <v>35</v>
      </c>
      <c r="G348" s="6" t="s">
        <v>35</v>
      </c>
      <c r="H348" s="6" t="s">
        <v>13</v>
      </c>
      <c r="I348" s="6" t="s">
        <v>13</v>
      </c>
      <c r="J348">
        <v>2</v>
      </c>
    </row>
    <row r="349" spans="1:10" ht="12.75">
      <c r="A349" s="6" t="s">
        <v>238</v>
      </c>
      <c r="B349" s="6" t="s">
        <v>287</v>
      </c>
      <c r="C349" s="6" t="s">
        <v>284</v>
      </c>
      <c r="D349" s="6" t="s">
        <v>34</v>
      </c>
      <c r="E349" s="6" t="s">
        <v>35</v>
      </c>
      <c r="F349" s="6" t="s">
        <v>35</v>
      </c>
      <c r="G349" s="6" t="s">
        <v>35</v>
      </c>
      <c r="H349" s="6" t="s">
        <v>14</v>
      </c>
      <c r="I349" s="6" t="s">
        <v>14</v>
      </c>
      <c r="J349">
        <v>7</v>
      </c>
    </row>
    <row r="350" spans="1:10" ht="12.75">
      <c r="A350" s="6" t="s">
        <v>238</v>
      </c>
      <c r="B350" s="6" t="s">
        <v>286</v>
      </c>
      <c r="C350" s="6" t="s">
        <v>34</v>
      </c>
      <c r="D350" s="6" t="s">
        <v>284</v>
      </c>
      <c r="E350" s="6" t="s">
        <v>35</v>
      </c>
      <c r="F350" s="6" t="s">
        <v>35</v>
      </c>
      <c r="G350" s="6" t="s">
        <v>35</v>
      </c>
      <c r="H350" s="6" t="s">
        <v>13</v>
      </c>
      <c r="I350" s="6" t="s">
        <v>14</v>
      </c>
      <c r="J350">
        <v>7</v>
      </c>
    </row>
    <row r="351" spans="1:10" ht="12.75">
      <c r="A351" s="6" t="s">
        <v>132</v>
      </c>
      <c r="B351" s="6" t="s">
        <v>294</v>
      </c>
      <c r="C351" s="6" t="s">
        <v>284</v>
      </c>
      <c r="D351" s="6" t="s">
        <v>34</v>
      </c>
      <c r="E351" s="6" t="s">
        <v>35</v>
      </c>
      <c r="F351" s="6" t="s">
        <v>35</v>
      </c>
      <c r="G351" s="6" t="s">
        <v>35</v>
      </c>
      <c r="H351" s="6" t="s">
        <v>14</v>
      </c>
      <c r="I351" s="6" t="s">
        <v>14</v>
      </c>
      <c r="J351">
        <v>2</v>
      </c>
    </row>
    <row r="352" spans="1:10" ht="12.75">
      <c r="A352" s="6" t="s">
        <v>132</v>
      </c>
      <c r="B352" s="6" t="s">
        <v>294</v>
      </c>
      <c r="C352" s="6" t="s">
        <v>34</v>
      </c>
      <c r="D352" s="6" t="s">
        <v>34</v>
      </c>
      <c r="E352" s="6" t="s">
        <v>35</v>
      </c>
      <c r="F352" s="6" t="s">
        <v>35</v>
      </c>
      <c r="G352" s="6" t="s">
        <v>35</v>
      </c>
      <c r="H352" s="6" t="s">
        <v>13</v>
      </c>
      <c r="I352" s="6" t="s">
        <v>14</v>
      </c>
      <c r="J352">
        <v>7</v>
      </c>
    </row>
    <row r="353" spans="1:10" ht="12.75">
      <c r="A353" s="6" t="s">
        <v>117</v>
      </c>
      <c r="B353" s="6" t="s">
        <v>281</v>
      </c>
      <c r="C353" s="6" t="s">
        <v>34</v>
      </c>
      <c r="D353" s="6" t="s">
        <v>34</v>
      </c>
      <c r="E353" s="6" t="s">
        <v>35</v>
      </c>
      <c r="F353" s="6" t="s">
        <v>35</v>
      </c>
      <c r="G353" s="6" t="s">
        <v>35</v>
      </c>
      <c r="H353" s="6" t="s">
        <v>13</v>
      </c>
      <c r="I353" s="6" t="s">
        <v>13</v>
      </c>
      <c r="J353">
        <v>2</v>
      </c>
    </row>
    <row r="354" spans="1:10" ht="12.75">
      <c r="A354" s="6" t="s">
        <v>117</v>
      </c>
      <c r="B354" s="6" t="s">
        <v>281</v>
      </c>
      <c r="C354" s="6" t="s">
        <v>34</v>
      </c>
      <c r="D354" s="6" t="s">
        <v>34</v>
      </c>
      <c r="E354" s="6" t="s">
        <v>35</v>
      </c>
      <c r="F354" s="6" t="s">
        <v>35</v>
      </c>
      <c r="G354" s="6" t="s">
        <v>35</v>
      </c>
      <c r="H354" s="6" t="s">
        <v>58</v>
      </c>
      <c r="I354" s="6" t="s">
        <v>58</v>
      </c>
      <c r="J354">
        <v>7</v>
      </c>
    </row>
    <row r="355" spans="1:10" ht="12.75">
      <c r="A355" s="6" t="s">
        <v>191</v>
      </c>
      <c r="B355" s="6" t="s">
        <v>290</v>
      </c>
      <c r="C355" s="6" t="s">
        <v>34</v>
      </c>
      <c r="D355" s="6" t="s">
        <v>34</v>
      </c>
      <c r="E355" s="6" t="s">
        <v>35</v>
      </c>
      <c r="F355" s="6" t="s">
        <v>35</v>
      </c>
      <c r="G355" s="6" t="s">
        <v>35</v>
      </c>
      <c r="H355" s="6" t="s">
        <v>13</v>
      </c>
      <c r="I355" s="6" t="s">
        <v>13</v>
      </c>
      <c r="J355">
        <v>2</v>
      </c>
    </row>
    <row r="356" spans="1:10" ht="12.75">
      <c r="A356" s="6" t="s">
        <v>107</v>
      </c>
      <c r="B356" s="6" t="s">
        <v>283</v>
      </c>
      <c r="C356" s="6" t="s">
        <v>284</v>
      </c>
      <c r="D356" s="6" t="s">
        <v>34</v>
      </c>
      <c r="E356" s="6" t="s">
        <v>35</v>
      </c>
      <c r="F356" s="6" t="s">
        <v>35</v>
      </c>
      <c r="G356" s="6" t="s">
        <v>35</v>
      </c>
      <c r="H356" s="6" t="s">
        <v>14</v>
      </c>
      <c r="I356" s="6" t="s">
        <v>14</v>
      </c>
      <c r="J356">
        <v>2</v>
      </c>
    </row>
    <row r="357" spans="1:10" ht="12.75">
      <c r="A357" s="6" t="s">
        <v>96</v>
      </c>
      <c r="B357" s="6" t="s">
        <v>288</v>
      </c>
      <c r="C357" s="6" t="s">
        <v>284</v>
      </c>
      <c r="D357" s="6" t="s">
        <v>34</v>
      </c>
      <c r="E357" s="6" t="s">
        <v>35</v>
      </c>
      <c r="F357" s="6" t="s">
        <v>35</v>
      </c>
      <c r="G357" s="6" t="s">
        <v>35</v>
      </c>
      <c r="H357" s="6" t="s">
        <v>14</v>
      </c>
      <c r="I357" s="6" t="s">
        <v>14</v>
      </c>
      <c r="J357">
        <v>7</v>
      </c>
    </row>
    <row r="358" spans="1:10" ht="12.75">
      <c r="A358" s="6" t="s">
        <v>92</v>
      </c>
      <c r="B358" s="6" t="s">
        <v>293</v>
      </c>
      <c r="C358" s="6" t="s">
        <v>284</v>
      </c>
      <c r="D358" s="6" t="s">
        <v>34</v>
      </c>
      <c r="E358" s="6" t="s">
        <v>35</v>
      </c>
      <c r="F358" s="6" t="s">
        <v>35</v>
      </c>
      <c r="G358" s="6" t="s">
        <v>35</v>
      </c>
      <c r="H358" s="6" t="s">
        <v>14</v>
      </c>
      <c r="I358" s="6" t="s">
        <v>14</v>
      </c>
      <c r="J358">
        <v>2</v>
      </c>
    </row>
    <row r="359" spans="1:10" ht="12.75">
      <c r="A359" s="6" t="s">
        <v>92</v>
      </c>
      <c r="B359" s="6" t="s">
        <v>293</v>
      </c>
      <c r="C359" s="6" t="s">
        <v>284</v>
      </c>
      <c r="D359" s="6" t="s">
        <v>34</v>
      </c>
      <c r="E359" s="6" t="s">
        <v>35</v>
      </c>
      <c r="F359" s="6" t="s">
        <v>35</v>
      </c>
      <c r="G359" s="6" t="s">
        <v>35</v>
      </c>
      <c r="H359" s="6" t="s">
        <v>14</v>
      </c>
      <c r="I359" s="6" t="s">
        <v>14</v>
      </c>
      <c r="J359">
        <v>7</v>
      </c>
    </row>
    <row r="360" spans="1:10" ht="12.75">
      <c r="A360" s="6" t="s">
        <v>85</v>
      </c>
      <c r="B360" s="6" t="s">
        <v>282</v>
      </c>
      <c r="C360" s="6" t="s">
        <v>34</v>
      </c>
      <c r="D360" s="6" t="s">
        <v>34</v>
      </c>
      <c r="E360" s="6" t="s">
        <v>35</v>
      </c>
      <c r="F360" s="6" t="s">
        <v>35</v>
      </c>
      <c r="G360" s="6" t="s">
        <v>35</v>
      </c>
      <c r="H360" s="6" t="s">
        <v>13</v>
      </c>
      <c r="I360" s="6" t="s">
        <v>13</v>
      </c>
      <c r="J360">
        <v>2</v>
      </c>
    </row>
    <row r="361" spans="1:10" ht="12.75">
      <c r="A361" s="6" t="s">
        <v>184</v>
      </c>
      <c r="B361" s="6" t="s">
        <v>285</v>
      </c>
      <c r="C361" s="6" t="s">
        <v>34</v>
      </c>
      <c r="D361" s="6" t="s">
        <v>34</v>
      </c>
      <c r="E361" s="6" t="s">
        <v>35</v>
      </c>
      <c r="F361" s="6" t="s">
        <v>35</v>
      </c>
      <c r="G361" s="6" t="s">
        <v>35</v>
      </c>
      <c r="H361" s="6" t="s">
        <v>13</v>
      </c>
      <c r="I361" s="6" t="s">
        <v>13</v>
      </c>
      <c r="J361">
        <v>2</v>
      </c>
    </row>
    <row r="362" spans="1:10" ht="12.75">
      <c r="A362" s="6" t="s">
        <v>200</v>
      </c>
      <c r="B362" s="6" t="s">
        <v>292</v>
      </c>
      <c r="C362" s="6" t="s">
        <v>34</v>
      </c>
      <c r="D362" s="6" t="s">
        <v>34</v>
      </c>
      <c r="E362" s="6" t="s">
        <v>35</v>
      </c>
      <c r="F362" s="6" t="s">
        <v>35</v>
      </c>
      <c r="G362" s="6" t="s">
        <v>35</v>
      </c>
      <c r="H362" s="6" t="s">
        <v>13</v>
      </c>
      <c r="I362" s="6" t="s">
        <v>14</v>
      </c>
      <c r="J362">
        <v>2</v>
      </c>
    </row>
    <row r="363" spans="1:10" ht="12.75">
      <c r="A363" s="6" t="s">
        <v>88</v>
      </c>
      <c r="B363" s="6" t="s">
        <v>368</v>
      </c>
      <c r="C363" s="6" t="s">
        <v>34</v>
      </c>
      <c r="D363" s="6" t="s">
        <v>34</v>
      </c>
      <c r="E363" s="6" t="s">
        <v>35</v>
      </c>
      <c r="F363" s="6" t="s">
        <v>35</v>
      </c>
      <c r="G363" s="6" t="s">
        <v>35</v>
      </c>
      <c r="H363" s="6" t="s">
        <v>13</v>
      </c>
      <c r="I363" s="6" t="s">
        <v>14</v>
      </c>
      <c r="J363">
        <v>7</v>
      </c>
    </row>
    <row r="364" spans="1:10" ht="12.75">
      <c r="A364" s="6" t="s">
        <v>29</v>
      </c>
      <c r="B364" s="6" t="s">
        <v>278</v>
      </c>
      <c r="C364" s="6" t="s">
        <v>34</v>
      </c>
      <c r="D364" s="6" t="s">
        <v>34</v>
      </c>
      <c r="E364" s="6" t="s">
        <v>35</v>
      </c>
      <c r="F364" s="6" t="s">
        <v>35</v>
      </c>
      <c r="G364" s="6" t="s">
        <v>35</v>
      </c>
      <c r="H364" s="6" t="s">
        <v>13</v>
      </c>
      <c r="I364" s="6" t="s">
        <v>13</v>
      </c>
      <c r="J364">
        <v>2</v>
      </c>
    </row>
    <row r="365" spans="1:10" ht="12.75">
      <c r="A365" s="6" t="s">
        <v>29</v>
      </c>
      <c r="B365" s="6" t="s">
        <v>279</v>
      </c>
      <c r="C365" s="6" t="s">
        <v>34</v>
      </c>
      <c r="D365" s="6" t="s">
        <v>34</v>
      </c>
      <c r="E365" s="6" t="s">
        <v>35</v>
      </c>
      <c r="F365" s="6" t="s">
        <v>35</v>
      </c>
      <c r="G365" s="6" t="s">
        <v>35</v>
      </c>
      <c r="H365" s="6" t="s">
        <v>13</v>
      </c>
      <c r="I365" s="6" t="s">
        <v>13</v>
      </c>
      <c r="J365"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4"/>
  <sheetViews>
    <sheetView workbookViewId="0" topLeftCell="A167">
      <selection activeCell="H196" sqref="H196:J196"/>
    </sheetView>
  </sheetViews>
  <sheetFormatPr defaultColWidth="9.140625" defaultRowHeight="12.75"/>
  <cols>
    <col min="1" max="1" width="14.140625" style="0" bestFit="1" customWidth="1"/>
    <col min="2" max="2" width="13.140625" style="0" bestFit="1" customWidth="1"/>
    <col min="3" max="3" width="10.00390625" style="11" bestFit="1" customWidth="1"/>
    <col min="4" max="4" width="12.28125" style="11" bestFit="1" customWidth="1"/>
    <col min="5" max="5" width="7.28125" style="11" customWidth="1"/>
    <col min="6" max="6" width="8.421875" style="11" bestFit="1" customWidth="1"/>
  </cols>
  <sheetData>
    <row r="1" spans="1:7" ht="13.5">
      <c r="A1" s="9" t="s">
        <v>21</v>
      </c>
      <c r="B1" s="9" t="s">
        <v>4</v>
      </c>
      <c r="C1" s="10" t="s">
        <v>22</v>
      </c>
      <c r="D1" s="10" t="s">
        <v>23</v>
      </c>
      <c r="E1" s="10" t="s">
        <v>24</v>
      </c>
      <c r="F1" s="10" t="s">
        <v>26</v>
      </c>
      <c r="G1" s="10" t="s">
        <v>431</v>
      </c>
    </row>
    <row r="2" spans="1:7" ht="12.75">
      <c r="A2" s="6" t="s">
        <v>187</v>
      </c>
      <c r="B2" s="6" t="s">
        <v>314</v>
      </c>
      <c r="C2" s="12">
        <v>52</v>
      </c>
      <c r="D2" s="12">
        <v>13</v>
      </c>
      <c r="E2" s="12">
        <v>26</v>
      </c>
      <c r="F2" s="12">
        <v>2145</v>
      </c>
      <c r="G2">
        <f aca="true" t="shared" si="0" ref="G2:G65">SUM(C2:E2)</f>
        <v>91</v>
      </c>
    </row>
    <row r="3" spans="1:7" ht="12.75">
      <c r="A3" s="6" t="s">
        <v>187</v>
      </c>
      <c r="B3" s="6" t="s">
        <v>314</v>
      </c>
      <c r="C3" s="12">
        <v>13</v>
      </c>
      <c r="D3" s="12">
        <v>6</v>
      </c>
      <c r="E3" s="12">
        <v>22</v>
      </c>
      <c r="F3" s="12">
        <v>2180</v>
      </c>
      <c r="G3">
        <f t="shared" si="0"/>
        <v>41</v>
      </c>
    </row>
    <row r="4" spans="1:7" ht="12.75">
      <c r="A4" s="6" t="s">
        <v>187</v>
      </c>
      <c r="B4" s="6" t="s">
        <v>314</v>
      </c>
      <c r="C4" s="12">
        <v>15</v>
      </c>
      <c r="D4" s="12">
        <v>4</v>
      </c>
      <c r="E4" s="12">
        <v>15</v>
      </c>
      <c r="F4" s="12">
        <v>1000</v>
      </c>
      <c r="G4">
        <f t="shared" si="0"/>
        <v>34</v>
      </c>
    </row>
    <row r="5" spans="1:7" ht="12.75">
      <c r="A5" s="6" t="s">
        <v>187</v>
      </c>
      <c r="B5" s="6" t="s">
        <v>314</v>
      </c>
      <c r="C5" s="12">
        <v>16</v>
      </c>
      <c r="D5" s="12">
        <v>6</v>
      </c>
      <c r="E5" s="12">
        <v>14</v>
      </c>
      <c r="F5" s="12">
        <v>2210</v>
      </c>
      <c r="G5">
        <f t="shared" si="0"/>
        <v>36</v>
      </c>
    </row>
    <row r="6" spans="1:7" ht="12.75">
      <c r="A6" s="6" t="s">
        <v>187</v>
      </c>
      <c r="B6" s="6" t="s">
        <v>188</v>
      </c>
      <c r="C6" s="12">
        <v>72</v>
      </c>
      <c r="D6" s="12">
        <v>1</v>
      </c>
      <c r="E6" s="12">
        <v>13</v>
      </c>
      <c r="F6" s="12">
        <v>1395</v>
      </c>
      <c r="G6">
        <f t="shared" si="0"/>
        <v>86</v>
      </c>
    </row>
    <row r="7" spans="1:7" ht="12.75">
      <c r="A7" s="6" t="s">
        <v>187</v>
      </c>
      <c r="B7" s="6" t="s">
        <v>314</v>
      </c>
      <c r="C7" s="12">
        <v>7</v>
      </c>
      <c r="D7" s="12">
        <v>3</v>
      </c>
      <c r="E7" s="12">
        <v>1</v>
      </c>
      <c r="F7" s="12">
        <v>195</v>
      </c>
      <c r="G7">
        <f t="shared" si="0"/>
        <v>11</v>
      </c>
    </row>
    <row r="8" spans="1:7" ht="12.75">
      <c r="A8" s="6" t="s">
        <v>187</v>
      </c>
      <c r="B8" s="6" t="s">
        <v>314</v>
      </c>
      <c r="C8" s="12">
        <v>5</v>
      </c>
      <c r="D8" s="12">
        <v>0</v>
      </c>
      <c r="E8" s="12">
        <v>1</v>
      </c>
      <c r="F8" s="12">
        <v>1300</v>
      </c>
      <c r="G8">
        <f t="shared" si="0"/>
        <v>6</v>
      </c>
    </row>
    <row r="9" spans="1:7" ht="12.75">
      <c r="A9" s="6" t="s">
        <v>121</v>
      </c>
      <c r="B9" s="6" t="s">
        <v>122</v>
      </c>
      <c r="C9" s="12">
        <v>79</v>
      </c>
      <c r="D9" s="12">
        <v>13</v>
      </c>
      <c r="E9" s="12">
        <v>28</v>
      </c>
      <c r="F9" s="12">
        <v>3115</v>
      </c>
      <c r="G9">
        <f t="shared" si="0"/>
        <v>120</v>
      </c>
    </row>
    <row r="10" spans="1:7" ht="12.75">
      <c r="A10" s="6" t="s">
        <v>121</v>
      </c>
      <c r="B10" s="6" t="s">
        <v>122</v>
      </c>
      <c r="C10" s="12">
        <v>47</v>
      </c>
      <c r="D10" s="12">
        <v>13</v>
      </c>
      <c r="E10" s="12">
        <v>6</v>
      </c>
      <c r="F10" s="12">
        <v>1695</v>
      </c>
      <c r="G10">
        <f t="shared" si="0"/>
        <v>66</v>
      </c>
    </row>
    <row r="11" spans="1:7" ht="12.75">
      <c r="A11" s="6" t="s">
        <v>121</v>
      </c>
      <c r="B11" s="6" t="s">
        <v>122</v>
      </c>
      <c r="C11" s="12">
        <v>14</v>
      </c>
      <c r="D11" s="12">
        <v>1</v>
      </c>
      <c r="E11" s="12">
        <v>2</v>
      </c>
      <c r="F11" s="12">
        <v>265</v>
      </c>
      <c r="G11">
        <f t="shared" si="0"/>
        <v>17</v>
      </c>
    </row>
    <row r="12" spans="1:7" ht="12.75">
      <c r="A12" s="6" t="s">
        <v>121</v>
      </c>
      <c r="B12" s="6" t="s">
        <v>122</v>
      </c>
      <c r="C12" s="12">
        <v>12</v>
      </c>
      <c r="D12" s="12">
        <v>0</v>
      </c>
      <c r="E12" s="12">
        <v>0</v>
      </c>
      <c r="F12" s="12">
        <v>120</v>
      </c>
      <c r="G12">
        <f t="shared" si="0"/>
        <v>12</v>
      </c>
    </row>
    <row r="13" spans="1:7" ht="12.75">
      <c r="A13" s="6" t="s">
        <v>121</v>
      </c>
      <c r="B13" s="6" t="s">
        <v>122</v>
      </c>
      <c r="C13" s="12">
        <v>8</v>
      </c>
      <c r="D13" s="12">
        <v>1</v>
      </c>
      <c r="E13" s="12">
        <v>0</v>
      </c>
      <c r="F13" s="12">
        <v>105</v>
      </c>
      <c r="G13">
        <f t="shared" si="0"/>
        <v>9</v>
      </c>
    </row>
    <row r="14" spans="1:7" ht="12.75">
      <c r="A14" s="6" t="s">
        <v>121</v>
      </c>
      <c r="B14" s="6" t="s">
        <v>122</v>
      </c>
      <c r="C14" s="12">
        <v>7</v>
      </c>
      <c r="D14" s="12">
        <v>1</v>
      </c>
      <c r="E14" s="12">
        <v>0</v>
      </c>
      <c r="F14" s="12">
        <v>95</v>
      </c>
      <c r="G14">
        <f t="shared" si="0"/>
        <v>8</v>
      </c>
    </row>
    <row r="15" spans="1:7" ht="12.75">
      <c r="A15" s="6" t="s">
        <v>121</v>
      </c>
      <c r="B15" s="6" t="s">
        <v>122</v>
      </c>
      <c r="C15" s="12">
        <v>1</v>
      </c>
      <c r="D15" s="12">
        <v>1</v>
      </c>
      <c r="E15" s="12">
        <v>0</v>
      </c>
      <c r="F15" s="12">
        <v>35</v>
      </c>
      <c r="G15">
        <f t="shared" si="0"/>
        <v>2</v>
      </c>
    </row>
    <row r="16" spans="1:7" ht="12.75">
      <c r="A16" s="6" t="s">
        <v>78</v>
      </c>
      <c r="B16" s="6" t="s">
        <v>144</v>
      </c>
      <c r="C16" s="12">
        <v>27</v>
      </c>
      <c r="D16" s="12">
        <v>19</v>
      </c>
      <c r="E16" s="12">
        <v>57</v>
      </c>
      <c r="F16" s="12">
        <v>4795</v>
      </c>
      <c r="G16">
        <f t="shared" si="0"/>
        <v>103</v>
      </c>
    </row>
    <row r="17" spans="1:7" ht="12.75">
      <c r="A17" s="6" t="s">
        <v>78</v>
      </c>
      <c r="B17" s="6" t="s">
        <v>144</v>
      </c>
      <c r="C17" s="12">
        <v>39</v>
      </c>
      <c r="D17" s="12">
        <v>7</v>
      </c>
      <c r="E17" s="12">
        <v>55</v>
      </c>
      <c r="F17" s="12">
        <v>4515</v>
      </c>
      <c r="G17">
        <f t="shared" si="0"/>
        <v>101</v>
      </c>
    </row>
    <row r="18" spans="1:7" ht="12.75">
      <c r="A18" s="6" t="s">
        <v>78</v>
      </c>
      <c r="B18" s="6" t="s">
        <v>144</v>
      </c>
      <c r="C18" s="12">
        <v>46</v>
      </c>
      <c r="D18" s="12">
        <v>7</v>
      </c>
      <c r="E18" s="12">
        <v>49</v>
      </c>
      <c r="F18" s="12">
        <v>3085</v>
      </c>
      <c r="G18">
        <f t="shared" si="0"/>
        <v>102</v>
      </c>
    </row>
    <row r="19" spans="1:7" ht="12.75">
      <c r="A19" s="6" t="s">
        <v>78</v>
      </c>
      <c r="B19" s="6" t="s">
        <v>144</v>
      </c>
      <c r="C19" s="12">
        <v>51</v>
      </c>
      <c r="D19" s="12">
        <v>9</v>
      </c>
      <c r="E19" s="12">
        <v>27</v>
      </c>
      <c r="F19" s="12">
        <v>2085</v>
      </c>
      <c r="G19">
        <f t="shared" si="0"/>
        <v>87</v>
      </c>
    </row>
    <row r="20" spans="1:7" ht="12.75">
      <c r="A20" s="6" t="s">
        <v>78</v>
      </c>
      <c r="B20" s="6" t="s">
        <v>144</v>
      </c>
      <c r="C20" s="12">
        <v>35</v>
      </c>
      <c r="D20" s="12">
        <v>8</v>
      </c>
      <c r="E20" s="12">
        <v>18</v>
      </c>
      <c r="F20" s="12">
        <v>1450</v>
      </c>
      <c r="G20">
        <f t="shared" si="0"/>
        <v>61</v>
      </c>
    </row>
    <row r="21" spans="1:7" ht="12.75">
      <c r="A21" s="6" t="s">
        <v>78</v>
      </c>
      <c r="B21" s="6" t="s">
        <v>144</v>
      </c>
      <c r="C21" s="12">
        <v>30</v>
      </c>
      <c r="D21" s="12">
        <v>8</v>
      </c>
      <c r="E21" s="12">
        <v>15</v>
      </c>
      <c r="F21" s="12">
        <v>1250</v>
      </c>
      <c r="G21">
        <f t="shared" si="0"/>
        <v>53</v>
      </c>
    </row>
    <row r="22" spans="1:7" ht="12.75">
      <c r="A22" s="6" t="s">
        <v>78</v>
      </c>
      <c r="B22" s="6" t="s">
        <v>144</v>
      </c>
      <c r="C22" s="12">
        <v>12</v>
      </c>
      <c r="D22" s="12">
        <v>2</v>
      </c>
      <c r="E22" s="12">
        <v>6</v>
      </c>
      <c r="F22" s="12">
        <v>470</v>
      </c>
      <c r="G22">
        <f t="shared" si="0"/>
        <v>20</v>
      </c>
    </row>
    <row r="23" spans="1:7" ht="12.75">
      <c r="A23" s="6" t="s">
        <v>78</v>
      </c>
      <c r="B23" s="6" t="s">
        <v>79</v>
      </c>
      <c r="C23" s="12">
        <v>2</v>
      </c>
      <c r="D23" s="12">
        <v>0</v>
      </c>
      <c r="E23" s="12">
        <v>1</v>
      </c>
      <c r="F23" s="12">
        <v>70</v>
      </c>
      <c r="G23">
        <f t="shared" si="0"/>
        <v>3</v>
      </c>
    </row>
    <row r="24" spans="1:7" ht="12.75">
      <c r="A24" s="6" t="s">
        <v>78</v>
      </c>
      <c r="B24" s="6" t="s">
        <v>79</v>
      </c>
      <c r="C24" s="12">
        <v>0</v>
      </c>
      <c r="D24" s="12">
        <v>0</v>
      </c>
      <c r="E24" s="12">
        <v>0</v>
      </c>
      <c r="F24" s="12">
        <v>0</v>
      </c>
      <c r="G24">
        <f t="shared" si="0"/>
        <v>0</v>
      </c>
    </row>
    <row r="25" spans="1:7" ht="12.75">
      <c r="A25" s="6" t="s">
        <v>140</v>
      </c>
      <c r="B25" s="6" t="s">
        <v>141</v>
      </c>
      <c r="C25" s="13">
        <v>9</v>
      </c>
      <c r="D25" s="13">
        <v>3</v>
      </c>
      <c r="E25" s="13">
        <v>16</v>
      </c>
      <c r="F25" s="13">
        <v>965</v>
      </c>
      <c r="G25">
        <f t="shared" si="0"/>
        <v>28</v>
      </c>
    </row>
    <row r="26" spans="1:7" ht="12.75">
      <c r="A26" s="6" t="s">
        <v>140</v>
      </c>
      <c r="B26" s="6" t="s">
        <v>141</v>
      </c>
      <c r="C26" s="12">
        <v>23</v>
      </c>
      <c r="D26" s="12">
        <v>3</v>
      </c>
      <c r="E26" s="12">
        <v>8</v>
      </c>
      <c r="F26" s="12">
        <v>705</v>
      </c>
      <c r="G26">
        <f t="shared" si="0"/>
        <v>34</v>
      </c>
    </row>
    <row r="27" spans="1:7" ht="12.75">
      <c r="A27" s="6" t="s">
        <v>140</v>
      </c>
      <c r="B27" s="6" t="s">
        <v>115</v>
      </c>
      <c r="C27" s="12">
        <v>5</v>
      </c>
      <c r="D27" s="12">
        <v>3</v>
      </c>
      <c r="E27" s="12">
        <v>2</v>
      </c>
      <c r="F27" s="12">
        <v>825</v>
      </c>
      <c r="G27">
        <f t="shared" si="0"/>
        <v>10</v>
      </c>
    </row>
    <row r="28" spans="1:7" ht="12.75">
      <c r="A28" s="6" t="s">
        <v>140</v>
      </c>
      <c r="B28" s="6" t="s">
        <v>141</v>
      </c>
      <c r="C28" s="12">
        <v>0</v>
      </c>
      <c r="D28" s="12">
        <v>0</v>
      </c>
      <c r="E28" s="12">
        <v>2</v>
      </c>
      <c r="F28" s="12">
        <v>100</v>
      </c>
      <c r="G28">
        <f t="shared" si="0"/>
        <v>2</v>
      </c>
    </row>
    <row r="29" spans="1:7" ht="12.75">
      <c r="A29" s="6" t="s">
        <v>140</v>
      </c>
      <c r="B29" s="6" t="s">
        <v>115</v>
      </c>
      <c r="C29" s="12">
        <v>1</v>
      </c>
      <c r="D29" s="12">
        <v>0</v>
      </c>
      <c r="E29" s="12">
        <v>0</v>
      </c>
      <c r="F29" s="12">
        <v>10</v>
      </c>
      <c r="G29">
        <f t="shared" si="0"/>
        <v>1</v>
      </c>
    </row>
    <row r="30" spans="1:7" ht="12.75">
      <c r="A30" s="6" t="s">
        <v>68</v>
      </c>
      <c r="B30" s="6" t="s">
        <v>193</v>
      </c>
      <c r="C30" s="12">
        <v>33</v>
      </c>
      <c r="D30" s="12">
        <v>4</v>
      </c>
      <c r="E30" s="12">
        <v>15</v>
      </c>
      <c r="F30" s="12">
        <v>1180</v>
      </c>
      <c r="G30">
        <f t="shared" si="0"/>
        <v>52</v>
      </c>
    </row>
    <row r="31" spans="1:7" ht="12.75">
      <c r="A31" s="6" t="s">
        <v>68</v>
      </c>
      <c r="B31" s="6" t="s">
        <v>193</v>
      </c>
      <c r="C31" s="12">
        <v>35</v>
      </c>
      <c r="D31" s="12">
        <v>6</v>
      </c>
      <c r="E31" s="12">
        <v>13</v>
      </c>
      <c r="F31" s="12">
        <v>1150</v>
      </c>
      <c r="G31">
        <f t="shared" si="0"/>
        <v>54</v>
      </c>
    </row>
    <row r="32" spans="1:7" ht="12.75">
      <c r="A32" s="6" t="s">
        <v>68</v>
      </c>
      <c r="B32" s="6" t="s">
        <v>193</v>
      </c>
      <c r="C32" s="12">
        <v>26</v>
      </c>
      <c r="D32" s="12">
        <v>3</v>
      </c>
      <c r="E32" s="12">
        <v>11</v>
      </c>
      <c r="F32" s="12">
        <v>885</v>
      </c>
      <c r="G32">
        <f t="shared" si="0"/>
        <v>40</v>
      </c>
    </row>
    <row r="33" spans="1:7" ht="12.75">
      <c r="A33" s="6" t="s">
        <v>68</v>
      </c>
      <c r="B33" s="6" t="s">
        <v>193</v>
      </c>
      <c r="C33" s="12">
        <v>74</v>
      </c>
      <c r="D33" s="12">
        <v>8</v>
      </c>
      <c r="E33" s="12">
        <v>8</v>
      </c>
      <c r="F33" s="12">
        <v>1340</v>
      </c>
      <c r="G33">
        <f t="shared" si="0"/>
        <v>90</v>
      </c>
    </row>
    <row r="34" spans="1:7" ht="12.75">
      <c r="A34" s="6" t="s">
        <v>68</v>
      </c>
      <c r="B34" s="6" t="s">
        <v>69</v>
      </c>
      <c r="C34" s="12">
        <v>26</v>
      </c>
      <c r="D34" s="12">
        <v>2</v>
      </c>
      <c r="E34" s="12">
        <v>6</v>
      </c>
      <c r="F34" s="12">
        <v>610</v>
      </c>
      <c r="G34">
        <f t="shared" si="0"/>
        <v>34</v>
      </c>
    </row>
    <row r="35" spans="1:7" ht="12.75">
      <c r="A35" s="6" t="s">
        <v>68</v>
      </c>
      <c r="B35" s="6" t="s">
        <v>193</v>
      </c>
      <c r="C35" s="12">
        <v>10</v>
      </c>
      <c r="D35" s="12">
        <v>1</v>
      </c>
      <c r="E35" s="12">
        <v>2</v>
      </c>
      <c r="F35" s="12">
        <v>225</v>
      </c>
      <c r="G35">
        <f t="shared" si="0"/>
        <v>13</v>
      </c>
    </row>
    <row r="36" spans="1:7" ht="12.75">
      <c r="A36" s="6" t="s">
        <v>68</v>
      </c>
      <c r="B36" s="6" t="s">
        <v>69</v>
      </c>
      <c r="C36" s="12">
        <v>0</v>
      </c>
      <c r="D36" s="12">
        <v>0</v>
      </c>
      <c r="E36" s="12">
        <v>0</v>
      </c>
      <c r="F36" s="12">
        <v>0</v>
      </c>
      <c r="G36">
        <f t="shared" si="0"/>
        <v>0</v>
      </c>
    </row>
    <row r="37" spans="1:7" ht="12.75">
      <c r="A37" s="6" t="s">
        <v>198</v>
      </c>
      <c r="B37" s="6" t="s">
        <v>199</v>
      </c>
      <c r="C37" s="12">
        <v>11</v>
      </c>
      <c r="D37" s="12">
        <v>1</v>
      </c>
      <c r="E37" s="12">
        <v>15</v>
      </c>
      <c r="F37" s="12">
        <v>885</v>
      </c>
      <c r="G37">
        <f t="shared" si="0"/>
        <v>27</v>
      </c>
    </row>
    <row r="38" spans="1:7" ht="12.75">
      <c r="A38" s="6" t="s">
        <v>198</v>
      </c>
      <c r="B38" s="6" t="s">
        <v>199</v>
      </c>
      <c r="C38" s="12">
        <v>25</v>
      </c>
      <c r="D38" s="12">
        <v>5</v>
      </c>
      <c r="E38" s="12">
        <v>10</v>
      </c>
      <c r="F38" s="12">
        <v>875</v>
      </c>
      <c r="G38">
        <f t="shared" si="0"/>
        <v>40</v>
      </c>
    </row>
    <row r="39" spans="1:7" ht="12.75">
      <c r="A39" s="6" t="s">
        <v>198</v>
      </c>
      <c r="B39" s="6" t="s">
        <v>199</v>
      </c>
      <c r="C39" s="12">
        <v>5</v>
      </c>
      <c r="D39" s="12">
        <v>1</v>
      </c>
      <c r="E39" s="12">
        <v>10</v>
      </c>
      <c r="F39" s="12">
        <v>575</v>
      </c>
      <c r="G39">
        <f t="shared" si="0"/>
        <v>16</v>
      </c>
    </row>
    <row r="40" spans="1:7" ht="12.75">
      <c r="A40" s="6" t="s">
        <v>198</v>
      </c>
      <c r="B40" s="6" t="s">
        <v>199</v>
      </c>
      <c r="C40" s="12">
        <v>18</v>
      </c>
      <c r="D40" s="12">
        <v>1</v>
      </c>
      <c r="E40" s="12">
        <v>4</v>
      </c>
      <c r="F40" s="12">
        <v>1205</v>
      </c>
      <c r="G40">
        <f t="shared" si="0"/>
        <v>23</v>
      </c>
    </row>
    <row r="41" spans="1:7" ht="12.75">
      <c r="A41" s="6" t="s">
        <v>198</v>
      </c>
      <c r="B41" s="6" t="s">
        <v>199</v>
      </c>
      <c r="C41" s="12">
        <v>29</v>
      </c>
      <c r="D41" s="12">
        <v>0</v>
      </c>
      <c r="E41" s="12">
        <v>2</v>
      </c>
      <c r="F41" s="12">
        <v>390</v>
      </c>
      <c r="G41">
        <f t="shared" si="0"/>
        <v>31</v>
      </c>
    </row>
    <row r="42" spans="1:7" ht="12.75">
      <c r="A42" s="6" t="s">
        <v>198</v>
      </c>
      <c r="B42" s="6" t="s">
        <v>199</v>
      </c>
      <c r="C42" s="12">
        <v>13</v>
      </c>
      <c r="D42" s="12">
        <v>2</v>
      </c>
      <c r="E42" s="12">
        <v>2</v>
      </c>
      <c r="F42" s="12">
        <v>280</v>
      </c>
      <c r="G42">
        <f t="shared" si="0"/>
        <v>17</v>
      </c>
    </row>
    <row r="43" spans="1:7" ht="12.75">
      <c r="A43" s="6" t="s">
        <v>169</v>
      </c>
      <c r="B43" s="6" t="s">
        <v>162</v>
      </c>
      <c r="C43" s="12">
        <v>44</v>
      </c>
      <c r="D43" s="12">
        <v>10</v>
      </c>
      <c r="E43" s="12">
        <v>15</v>
      </c>
      <c r="F43" s="12">
        <v>2640</v>
      </c>
      <c r="G43">
        <f t="shared" si="0"/>
        <v>69</v>
      </c>
    </row>
    <row r="44" spans="1:7" ht="12.75">
      <c r="A44" s="6" t="s">
        <v>169</v>
      </c>
      <c r="B44" s="6" t="s">
        <v>162</v>
      </c>
      <c r="C44" s="12">
        <v>42</v>
      </c>
      <c r="D44" s="12">
        <v>4</v>
      </c>
      <c r="E44" s="12">
        <v>15</v>
      </c>
      <c r="F44" s="12">
        <v>1270</v>
      </c>
      <c r="G44">
        <f t="shared" si="0"/>
        <v>61</v>
      </c>
    </row>
    <row r="45" spans="1:7" ht="12.75">
      <c r="A45" s="6" t="s">
        <v>169</v>
      </c>
      <c r="B45" s="6" t="s">
        <v>162</v>
      </c>
      <c r="C45" s="12">
        <v>33</v>
      </c>
      <c r="D45" s="12">
        <v>5</v>
      </c>
      <c r="E45" s="12">
        <v>5</v>
      </c>
      <c r="F45" s="12">
        <v>705</v>
      </c>
      <c r="G45">
        <f t="shared" si="0"/>
        <v>43</v>
      </c>
    </row>
    <row r="46" spans="1:7" ht="12.75">
      <c r="A46" s="6" t="s">
        <v>169</v>
      </c>
      <c r="B46" s="6" t="s">
        <v>162</v>
      </c>
      <c r="C46" s="12">
        <v>8</v>
      </c>
      <c r="D46" s="12">
        <v>0</v>
      </c>
      <c r="E46" s="12">
        <v>3</v>
      </c>
      <c r="F46" s="12">
        <v>230</v>
      </c>
      <c r="G46">
        <f t="shared" si="0"/>
        <v>11</v>
      </c>
    </row>
    <row r="47" spans="1:7" ht="12.75">
      <c r="A47" s="6" t="s">
        <v>169</v>
      </c>
      <c r="B47" s="6" t="s">
        <v>162</v>
      </c>
      <c r="C47" s="12">
        <v>14</v>
      </c>
      <c r="D47" s="12">
        <v>0</v>
      </c>
      <c r="E47" s="12">
        <v>0</v>
      </c>
      <c r="F47" s="12">
        <v>140</v>
      </c>
      <c r="G47">
        <f t="shared" si="0"/>
        <v>14</v>
      </c>
    </row>
    <row r="48" spans="1:7" ht="12.75">
      <c r="A48" s="6" t="s">
        <v>36</v>
      </c>
      <c r="B48" s="6" t="s">
        <v>37</v>
      </c>
      <c r="C48" s="12">
        <v>16</v>
      </c>
      <c r="D48" s="12">
        <v>5</v>
      </c>
      <c r="E48" s="12">
        <v>16</v>
      </c>
      <c r="F48" s="12">
        <v>1085</v>
      </c>
      <c r="G48">
        <f t="shared" si="0"/>
        <v>37</v>
      </c>
    </row>
    <row r="49" spans="1:7" ht="12.75">
      <c r="A49" s="6" t="s">
        <v>36</v>
      </c>
      <c r="B49" s="6" t="s">
        <v>37</v>
      </c>
      <c r="C49" s="12">
        <v>20</v>
      </c>
      <c r="D49" s="12">
        <v>5</v>
      </c>
      <c r="E49" s="12">
        <v>13</v>
      </c>
      <c r="F49" s="12">
        <v>975</v>
      </c>
      <c r="G49">
        <f t="shared" si="0"/>
        <v>38</v>
      </c>
    </row>
    <row r="50" spans="1:7" ht="12.75">
      <c r="A50" s="6" t="s">
        <v>36</v>
      </c>
      <c r="B50" s="6" t="s">
        <v>37</v>
      </c>
      <c r="C50" s="12">
        <v>12</v>
      </c>
      <c r="D50" s="12">
        <v>4</v>
      </c>
      <c r="E50" s="12">
        <v>6</v>
      </c>
      <c r="F50" s="12">
        <v>520</v>
      </c>
      <c r="G50">
        <f t="shared" si="0"/>
        <v>22</v>
      </c>
    </row>
    <row r="51" spans="1:7" ht="12.75">
      <c r="A51" s="6" t="s">
        <v>36</v>
      </c>
      <c r="B51" s="6" t="s">
        <v>37</v>
      </c>
      <c r="C51" s="12">
        <v>16</v>
      </c>
      <c r="D51" s="12">
        <v>2</v>
      </c>
      <c r="E51" s="12">
        <v>2</v>
      </c>
      <c r="F51" s="12">
        <v>310</v>
      </c>
      <c r="G51">
        <f t="shared" si="0"/>
        <v>20</v>
      </c>
    </row>
    <row r="52" spans="1:7" ht="12.75">
      <c r="A52" s="6" t="s">
        <v>36</v>
      </c>
      <c r="B52" s="6" t="s">
        <v>37</v>
      </c>
      <c r="C52" s="12">
        <v>6</v>
      </c>
      <c r="D52" s="12">
        <v>1</v>
      </c>
      <c r="E52" s="12">
        <v>2</v>
      </c>
      <c r="F52" s="12">
        <v>185</v>
      </c>
      <c r="G52">
        <f t="shared" si="0"/>
        <v>9</v>
      </c>
    </row>
    <row r="53" spans="1:7" ht="12.75">
      <c r="A53" s="6" t="s">
        <v>36</v>
      </c>
      <c r="B53" s="6" t="s">
        <v>37</v>
      </c>
      <c r="C53" s="12">
        <v>13</v>
      </c>
      <c r="D53" s="12">
        <v>4</v>
      </c>
      <c r="E53" s="12">
        <v>1</v>
      </c>
      <c r="F53" s="12">
        <v>280</v>
      </c>
      <c r="G53">
        <f t="shared" si="0"/>
        <v>18</v>
      </c>
    </row>
    <row r="54" spans="1:7" ht="12.75">
      <c r="A54" s="6" t="s">
        <v>36</v>
      </c>
      <c r="B54" s="6" t="s">
        <v>37</v>
      </c>
      <c r="C54" s="12">
        <v>8</v>
      </c>
      <c r="D54" s="12">
        <v>0</v>
      </c>
      <c r="E54" s="12">
        <v>1</v>
      </c>
      <c r="F54" s="12">
        <v>130</v>
      </c>
      <c r="G54">
        <f t="shared" si="0"/>
        <v>9</v>
      </c>
    </row>
    <row r="55" spans="1:7" ht="12.75">
      <c r="A55" s="6" t="s">
        <v>36</v>
      </c>
      <c r="B55" s="6" t="s">
        <v>37</v>
      </c>
      <c r="C55" s="12">
        <v>5</v>
      </c>
      <c r="D55" s="12">
        <v>2</v>
      </c>
      <c r="E55" s="12">
        <v>0</v>
      </c>
      <c r="F55" s="12">
        <v>100</v>
      </c>
      <c r="G55">
        <f t="shared" si="0"/>
        <v>7</v>
      </c>
    </row>
    <row r="56" spans="1:7" ht="12.75">
      <c r="A56" s="6" t="s">
        <v>36</v>
      </c>
      <c r="B56" s="6" t="s">
        <v>37</v>
      </c>
      <c r="C56" s="12">
        <v>2</v>
      </c>
      <c r="D56" s="12">
        <v>0</v>
      </c>
      <c r="E56" s="12">
        <v>0</v>
      </c>
      <c r="F56" s="12">
        <v>20</v>
      </c>
      <c r="G56">
        <f t="shared" si="0"/>
        <v>2</v>
      </c>
    </row>
    <row r="57" spans="1:7" ht="12.75">
      <c r="A57" s="6" t="s">
        <v>164</v>
      </c>
      <c r="B57" s="6" t="s">
        <v>165</v>
      </c>
      <c r="C57" s="12">
        <v>11</v>
      </c>
      <c r="D57" s="12">
        <v>2</v>
      </c>
      <c r="E57" s="12">
        <v>1</v>
      </c>
      <c r="F57" s="12">
        <v>210</v>
      </c>
      <c r="G57">
        <f t="shared" si="0"/>
        <v>14</v>
      </c>
    </row>
    <row r="58" spans="1:7" ht="12.75">
      <c r="A58" s="6" t="s">
        <v>164</v>
      </c>
      <c r="B58" s="6" t="s">
        <v>165</v>
      </c>
      <c r="C58" s="12">
        <v>7</v>
      </c>
      <c r="D58" s="12">
        <v>2</v>
      </c>
      <c r="E58" s="12">
        <v>1</v>
      </c>
      <c r="F58" s="12">
        <v>170</v>
      </c>
      <c r="G58">
        <f t="shared" si="0"/>
        <v>10</v>
      </c>
    </row>
    <row r="59" spans="1:7" ht="12.75">
      <c r="A59" s="6" t="s">
        <v>164</v>
      </c>
      <c r="B59" s="6" t="s">
        <v>165</v>
      </c>
      <c r="C59" s="12">
        <v>13</v>
      </c>
      <c r="D59" s="12">
        <v>2</v>
      </c>
      <c r="E59" s="12">
        <v>0</v>
      </c>
      <c r="F59" s="12">
        <v>180</v>
      </c>
      <c r="G59">
        <f t="shared" si="0"/>
        <v>15</v>
      </c>
    </row>
    <row r="60" spans="1:7" ht="12.75">
      <c r="A60" s="6" t="s">
        <v>164</v>
      </c>
      <c r="B60" s="6" t="s">
        <v>165</v>
      </c>
      <c r="C60" s="12">
        <v>7</v>
      </c>
      <c r="D60" s="12">
        <v>0</v>
      </c>
      <c r="E60" s="12">
        <v>0</v>
      </c>
      <c r="F60" s="12">
        <v>470</v>
      </c>
      <c r="G60">
        <f t="shared" si="0"/>
        <v>7</v>
      </c>
    </row>
    <row r="61" spans="1:7" ht="12.75">
      <c r="A61" s="6" t="s">
        <v>164</v>
      </c>
      <c r="B61" s="6" t="s">
        <v>165</v>
      </c>
      <c r="C61" s="12">
        <v>1</v>
      </c>
      <c r="D61" s="12">
        <v>0</v>
      </c>
      <c r="E61" s="12">
        <v>0</v>
      </c>
      <c r="F61" s="12">
        <v>10</v>
      </c>
      <c r="G61">
        <f t="shared" si="0"/>
        <v>1</v>
      </c>
    </row>
    <row r="62" spans="1:7" ht="12.75">
      <c r="A62" s="6" t="s">
        <v>50</v>
      </c>
      <c r="B62" s="6" t="s">
        <v>51</v>
      </c>
      <c r="C62" s="12">
        <v>34</v>
      </c>
      <c r="D62" s="12">
        <v>1</v>
      </c>
      <c r="E62" s="12">
        <v>11</v>
      </c>
      <c r="F62" s="12">
        <v>1515</v>
      </c>
      <c r="G62">
        <f t="shared" si="0"/>
        <v>46</v>
      </c>
    </row>
    <row r="63" spans="1:7" ht="12.75">
      <c r="A63" s="6" t="s">
        <v>50</v>
      </c>
      <c r="B63" s="6" t="s">
        <v>51</v>
      </c>
      <c r="C63" s="12">
        <v>74</v>
      </c>
      <c r="D63" s="12">
        <v>6</v>
      </c>
      <c r="E63" s="12">
        <v>7</v>
      </c>
      <c r="F63" s="12">
        <v>1240</v>
      </c>
      <c r="G63">
        <f t="shared" si="0"/>
        <v>87</v>
      </c>
    </row>
    <row r="64" spans="1:7" ht="12.75">
      <c r="A64" s="6" t="s">
        <v>50</v>
      </c>
      <c r="B64" s="6" t="s">
        <v>51</v>
      </c>
      <c r="C64" s="12">
        <v>23</v>
      </c>
      <c r="D64" s="12">
        <v>0</v>
      </c>
      <c r="E64" s="12">
        <v>0</v>
      </c>
      <c r="F64" s="12">
        <v>230</v>
      </c>
      <c r="G64">
        <f t="shared" si="0"/>
        <v>23</v>
      </c>
    </row>
    <row r="65" spans="1:7" ht="12.75">
      <c r="A65" s="6" t="s">
        <v>50</v>
      </c>
      <c r="B65" s="6" t="s">
        <v>51</v>
      </c>
      <c r="C65" s="12">
        <v>15</v>
      </c>
      <c r="D65" s="12">
        <v>2</v>
      </c>
      <c r="E65" s="12">
        <v>0</v>
      </c>
      <c r="F65" s="12">
        <v>200</v>
      </c>
      <c r="G65">
        <f t="shared" si="0"/>
        <v>17</v>
      </c>
    </row>
    <row r="66" spans="1:7" ht="12.75">
      <c r="A66" s="6" t="s">
        <v>50</v>
      </c>
      <c r="B66" s="6" t="s">
        <v>51</v>
      </c>
      <c r="C66" s="12">
        <v>17</v>
      </c>
      <c r="D66" s="12">
        <v>0</v>
      </c>
      <c r="E66" s="12">
        <v>0</v>
      </c>
      <c r="F66" s="12">
        <v>170</v>
      </c>
      <c r="G66">
        <f aca="true" t="shared" si="1" ref="G66:G129">SUM(C66:E66)</f>
        <v>17</v>
      </c>
    </row>
    <row r="67" spans="1:7" ht="12.75">
      <c r="A67" s="6" t="s">
        <v>50</v>
      </c>
      <c r="B67" s="6" t="s">
        <v>51</v>
      </c>
      <c r="C67" s="12">
        <v>8</v>
      </c>
      <c r="D67" s="12">
        <v>0</v>
      </c>
      <c r="E67" s="12">
        <v>0</v>
      </c>
      <c r="F67" s="12">
        <v>80</v>
      </c>
      <c r="G67">
        <f t="shared" si="1"/>
        <v>8</v>
      </c>
    </row>
    <row r="68" spans="1:7" ht="12.75">
      <c r="A68" s="6" t="s">
        <v>50</v>
      </c>
      <c r="B68" s="6" t="s">
        <v>51</v>
      </c>
      <c r="C68" s="12">
        <v>2</v>
      </c>
      <c r="D68" s="12">
        <v>0</v>
      </c>
      <c r="E68" s="12">
        <v>0</v>
      </c>
      <c r="F68" s="12">
        <v>20</v>
      </c>
      <c r="G68">
        <f t="shared" si="1"/>
        <v>2</v>
      </c>
    </row>
    <row r="69" spans="1:7" ht="12.75">
      <c r="A69" s="6" t="s">
        <v>50</v>
      </c>
      <c r="B69" s="6" t="s">
        <v>51</v>
      </c>
      <c r="C69" s="12">
        <v>0</v>
      </c>
      <c r="D69" s="12">
        <v>0</v>
      </c>
      <c r="E69" s="12">
        <v>0</v>
      </c>
      <c r="F69" s="12">
        <v>0</v>
      </c>
      <c r="G69">
        <f t="shared" si="1"/>
        <v>0</v>
      </c>
    </row>
    <row r="70" spans="1:7" ht="12.75">
      <c r="A70" s="6" t="s">
        <v>215</v>
      </c>
      <c r="B70" s="6" t="s">
        <v>193</v>
      </c>
      <c r="C70" s="12">
        <v>77</v>
      </c>
      <c r="D70" s="12">
        <v>18</v>
      </c>
      <c r="E70" s="12">
        <v>49</v>
      </c>
      <c r="F70" s="12">
        <v>3670</v>
      </c>
      <c r="G70">
        <f t="shared" si="1"/>
        <v>144</v>
      </c>
    </row>
    <row r="71" spans="1:7" ht="12.75">
      <c r="A71" s="6" t="s">
        <v>215</v>
      </c>
      <c r="B71" s="6" t="s">
        <v>193</v>
      </c>
      <c r="C71" s="12">
        <v>60</v>
      </c>
      <c r="D71" s="12">
        <v>2</v>
      </c>
      <c r="E71" s="12">
        <v>5</v>
      </c>
      <c r="F71" s="12">
        <v>900</v>
      </c>
      <c r="G71">
        <f t="shared" si="1"/>
        <v>67</v>
      </c>
    </row>
    <row r="72" spans="1:7" ht="12.75">
      <c r="A72" s="6" t="s">
        <v>215</v>
      </c>
      <c r="B72" s="6" t="s">
        <v>193</v>
      </c>
      <c r="C72" s="12">
        <v>37</v>
      </c>
      <c r="D72" s="12">
        <v>1</v>
      </c>
      <c r="E72" s="12">
        <v>4</v>
      </c>
      <c r="F72" s="12">
        <v>595</v>
      </c>
      <c r="G72">
        <f t="shared" si="1"/>
        <v>42</v>
      </c>
    </row>
    <row r="73" spans="1:7" ht="12.75">
      <c r="A73" s="6" t="s">
        <v>215</v>
      </c>
      <c r="B73" s="6" t="s">
        <v>193</v>
      </c>
      <c r="C73" s="12">
        <v>27</v>
      </c>
      <c r="D73" s="12">
        <v>3</v>
      </c>
      <c r="E73" s="12">
        <v>4</v>
      </c>
      <c r="F73" s="12">
        <v>545</v>
      </c>
      <c r="G73">
        <f t="shared" si="1"/>
        <v>34</v>
      </c>
    </row>
    <row r="74" spans="1:7" ht="12.75">
      <c r="A74" s="6" t="s">
        <v>215</v>
      </c>
      <c r="B74" s="6" t="s">
        <v>193</v>
      </c>
      <c r="C74" s="12">
        <v>30</v>
      </c>
      <c r="D74" s="12">
        <v>1</v>
      </c>
      <c r="E74" s="12">
        <v>2</v>
      </c>
      <c r="F74" s="12">
        <v>425</v>
      </c>
      <c r="G74">
        <f t="shared" si="1"/>
        <v>33</v>
      </c>
    </row>
    <row r="75" spans="1:7" ht="12.75">
      <c r="A75" s="6" t="s">
        <v>215</v>
      </c>
      <c r="B75" s="6" t="s">
        <v>193</v>
      </c>
      <c r="C75" s="12">
        <v>57</v>
      </c>
      <c r="D75" s="12">
        <v>1</v>
      </c>
      <c r="E75" s="12">
        <v>1</v>
      </c>
      <c r="F75" s="12">
        <v>645</v>
      </c>
      <c r="G75">
        <f t="shared" si="1"/>
        <v>59</v>
      </c>
    </row>
    <row r="76" spans="1:7" ht="12.75">
      <c r="A76" s="6" t="s">
        <v>64</v>
      </c>
      <c r="B76" s="6" t="s">
        <v>65</v>
      </c>
      <c r="C76" s="12">
        <v>8</v>
      </c>
      <c r="D76" s="12">
        <v>1</v>
      </c>
      <c r="E76" s="12">
        <v>6</v>
      </c>
      <c r="F76" s="12">
        <v>405</v>
      </c>
      <c r="G76">
        <f t="shared" si="1"/>
        <v>15</v>
      </c>
    </row>
    <row r="77" spans="1:7" ht="12.75">
      <c r="A77" s="6" t="s">
        <v>64</v>
      </c>
      <c r="B77" s="6" t="s">
        <v>65</v>
      </c>
      <c r="C77" s="13">
        <v>9</v>
      </c>
      <c r="D77" s="13">
        <v>1</v>
      </c>
      <c r="E77" s="13">
        <v>5</v>
      </c>
      <c r="F77" s="13">
        <v>365</v>
      </c>
      <c r="G77">
        <f t="shared" si="1"/>
        <v>15</v>
      </c>
    </row>
    <row r="78" spans="1:7" ht="12.75">
      <c r="A78" s="6" t="s">
        <v>64</v>
      </c>
      <c r="B78" s="6" t="s">
        <v>65</v>
      </c>
      <c r="C78" s="12">
        <v>15</v>
      </c>
      <c r="D78" s="12">
        <v>1</v>
      </c>
      <c r="E78" s="12">
        <v>2</v>
      </c>
      <c r="F78" s="12">
        <v>275</v>
      </c>
      <c r="G78">
        <f t="shared" si="1"/>
        <v>18</v>
      </c>
    </row>
    <row r="79" spans="1:7" ht="12.75">
      <c r="A79" s="6" t="s">
        <v>64</v>
      </c>
      <c r="B79" s="6" t="s">
        <v>65</v>
      </c>
      <c r="C79" s="12">
        <v>11</v>
      </c>
      <c r="D79" s="12">
        <v>2</v>
      </c>
      <c r="E79" s="12">
        <v>2</v>
      </c>
      <c r="F79" s="12">
        <v>260</v>
      </c>
      <c r="G79">
        <f t="shared" si="1"/>
        <v>15</v>
      </c>
    </row>
    <row r="80" spans="1:7" ht="12.75">
      <c r="A80" s="6" t="s">
        <v>64</v>
      </c>
      <c r="B80" s="6" t="s">
        <v>65</v>
      </c>
      <c r="C80" s="12">
        <v>7</v>
      </c>
      <c r="D80" s="12">
        <v>0</v>
      </c>
      <c r="E80" s="12">
        <v>1</v>
      </c>
      <c r="F80" s="12">
        <v>120</v>
      </c>
      <c r="G80">
        <f t="shared" si="1"/>
        <v>8</v>
      </c>
    </row>
    <row r="81" spans="1:7" ht="12.75">
      <c r="A81" s="6" t="s">
        <v>64</v>
      </c>
      <c r="B81" s="6" t="s">
        <v>65</v>
      </c>
      <c r="C81" s="12">
        <v>40</v>
      </c>
      <c r="D81" s="12">
        <v>3</v>
      </c>
      <c r="E81" s="12">
        <v>0</v>
      </c>
      <c r="F81" s="12">
        <v>475</v>
      </c>
      <c r="G81">
        <f t="shared" si="1"/>
        <v>43</v>
      </c>
    </row>
    <row r="82" spans="1:7" ht="12.75">
      <c r="A82" s="6" t="s">
        <v>64</v>
      </c>
      <c r="B82" s="6" t="s">
        <v>65</v>
      </c>
      <c r="C82" s="12">
        <v>13</v>
      </c>
      <c r="D82" s="12">
        <v>1</v>
      </c>
      <c r="E82" s="12">
        <v>0</v>
      </c>
      <c r="F82" s="12">
        <v>155</v>
      </c>
      <c r="G82">
        <f t="shared" si="1"/>
        <v>14</v>
      </c>
    </row>
    <row r="83" spans="1:7" ht="12.75">
      <c r="A83" s="6" t="s">
        <v>210</v>
      </c>
      <c r="B83" s="6" t="s">
        <v>211</v>
      </c>
      <c r="C83" s="12">
        <v>20</v>
      </c>
      <c r="D83" s="12">
        <v>3</v>
      </c>
      <c r="E83" s="12">
        <v>9</v>
      </c>
      <c r="F83" s="12">
        <v>1525</v>
      </c>
      <c r="G83">
        <f t="shared" si="1"/>
        <v>32</v>
      </c>
    </row>
    <row r="84" spans="1:7" ht="12.75">
      <c r="A84" s="6" t="s">
        <v>210</v>
      </c>
      <c r="B84" s="6" t="s">
        <v>211</v>
      </c>
      <c r="C84" s="12">
        <v>23</v>
      </c>
      <c r="D84" s="12">
        <v>1</v>
      </c>
      <c r="E84" s="12">
        <v>3</v>
      </c>
      <c r="F84" s="12">
        <v>405</v>
      </c>
      <c r="G84">
        <f t="shared" si="1"/>
        <v>27</v>
      </c>
    </row>
    <row r="85" spans="1:7" ht="12.75">
      <c r="A85" s="6" t="s">
        <v>210</v>
      </c>
      <c r="B85" s="6" t="s">
        <v>211</v>
      </c>
      <c r="C85" s="12">
        <v>11</v>
      </c>
      <c r="D85" s="12">
        <v>2</v>
      </c>
      <c r="E85" s="12">
        <v>2</v>
      </c>
      <c r="F85" s="12">
        <v>260</v>
      </c>
      <c r="G85">
        <f t="shared" si="1"/>
        <v>15</v>
      </c>
    </row>
    <row r="86" spans="1:7" ht="12.75">
      <c r="A86" s="6" t="s">
        <v>210</v>
      </c>
      <c r="B86" s="6" t="s">
        <v>211</v>
      </c>
      <c r="C86" s="13">
        <v>9</v>
      </c>
      <c r="D86" s="13">
        <v>0</v>
      </c>
      <c r="E86" s="13">
        <v>1</v>
      </c>
      <c r="F86" s="13">
        <v>140</v>
      </c>
      <c r="G86">
        <f t="shared" si="1"/>
        <v>10</v>
      </c>
    </row>
    <row r="87" spans="1:7" ht="12.75">
      <c r="A87" s="6" t="s">
        <v>210</v>
      </c>
      <c r="B87" s="6" t="s">
        <v>211</v>
      </c>
      <c r="C87" s="12">
        <v>0</v>
      </c>
      <c r="D87" s="12">
        <v>0</v>
      </c>
      <c r="E87" s="12">
        <v>0</v>
      </c>
      <c r="F87" s="12">
        <v>0</v>
      </c>
      <c r="G87">
        <f t="shared" si="1"/>
        <v>0</v>
      </c>
    </row>
    <row r="88" spans="1:7" ht="12.75">
      <c r="A88" s="6" t="s">
        <v>100</v>
      </c>
      <c r="B88" s="6" t="s">
        <v>144</v>
      </c>
      <c r="C88" s="12">
        <v>62</v>
      </c>
      <c r="D88" s="12">
        <v>11</v>
      </c>
      <c r="E88" s="12">
        <v>31</v>
      </c>
      <c r="F88" s="12">
        <v>3645</v>
      </c>
      <c r="G88">
        <f t="shared" si="1"/>
        <v>104</v>
      </c>
    </row>
    <row r="89" spans="1:7" ht="12.75">
      <c r="A89" s="6" t="s">
        <v>100</v>
      </c>
      <c r="B89" s="6" t="s">
        <v>144</v>
      </c>
      <c r="C89" s="12">
        <v>41</v>
      </c>
      <c r="D89" s="12">
        <v>0</v>
      </c>
      <c r="E89" s="12">
        <v>9</v>
      </c>
      <c r="F89" s="12">
        <v>860</v>
      </c>
      <c r="G89">
        <f t="shared" si="1"/>
        <v>50</v>
      </c>
    </row>
    <row r="90" spans="1:7" ht="12.75">
      <c r="A90" s="6" t="s">
        <v>100</v>
      </c>
      <c r="B90" s="6" t="s">
        <v>144</v>
      </c>
      <c r="C90" s="12">
        <v>34</v>
      </c>
      <c r="D90" s="12">
        <v>4</v>
      </c>
      <c r="E90" s="12">
        <v>7</v>
      </c>
      <c r="F90" s="12">
        <v>790</v>
      </c>
      <c r="G90">
        <f t="shared" si="1"/>
        <v>45</v>
      </c>
    </row>
    <row r="91" spans="1:7" ht="12.75">
      <c r="A91" s="6" t="s">
        <v>100</v>
      </c>
      <c r="B91" s="6" t="s">
        <v>144</v>
      </c>
      <c r="C91" s="12">
        <v>14</v>
      </c>
      <c r="D91" s="12">
        <v>1</v>
      </c>
      <c r="E91" s="12">
        <v>7</v>
      </c>
      <c r="F91" s="12">
        <v>515</v>
      </c>
      <c r="G91">
        <f t="shared" si="1"/>
        <v>22</v>
      </c>
    </row>
    <row r="92" spans="1:7" ht="12.75">
      <c r="A92" s="6" t="s">
        <v>100</v>
      </c>
      <c r="B92" s="6" t="s">
        <v>144</v>
      </c>
      <c r="C92" s="12">
        <v>42</v>
      </c>
      <c r="D92" s="12">
        <v>3</v>
      </c>
      <c r="E92" s="12">
        <v>5</v>
      </c>
      <c r="F92" s="12">
        <v>745</v>
      </c>
      <c r="G92">
        <f t="shared" si="1"/>
        <v>50</v>
      </c>
    </row>
    <row r="93" spans="1:7" ht="12.75">
      <c r="A93" s="6" t="s">
        <v>100</v>
      </c>
      <c r="B93" s="6" t="s">
        <v>101</v>
      </c>
      <c r="C93" s="12">
        <v>33</v>
      </c>
      <c r="D93" s="12">
        <v>2</v>
      </c>
      <c r="E93" s="12">
        <v>4</v>
      </c>
      <c r="F93" s="12">
        <v>1180</v>
      </c>
      <c r="G93">
        <f t="shared" si="1"/>
        <v>39</v>
      </c>
    </row>
    <row r="94" spans="1:7" ht="12.75">
      <c r="A94" s="6" t="s">
        <v>100</v>
      </c>
      <c r="B94" s="6" t="s">
        <v>101</v>
      </c>
      <c r="C94" s="12">
        <v>19</v>
      </c>
      <c r="D94" s="12">
        <v>0</v>
      </c>
      <c r="E94" s="12">
        <v>0</v>
      </c>
      <c r="F94" s="12">
        <v>190</v>
      </c>
      <c r="G94">
        <f t="shared" si="1"/>
        <v>19</v>
      </c>
    </row>
    <row r="95" spans="1:7" ht="12.75">
      <c r="A95" s="6" t="s">
        <v>149</v>
      </c>
      <c r="B95" s="6" t="s">
        <v>147</v>
      </c>
      <c r="C95" s="12">
        <v>34</v>
      </c>
      <c r="D95" s="12">
        <v>6</v>
      </c>
      <c r="E95" s="12">
        <v>5</v>
      </c>
      <c r="F95" s="12">
        <v>740</v>
      </c>
      <c r="G95">
        <f t="shared" si="1"/>
        <v>45</v>
      </c>
    </row>
    <row r="96" spans="1:7" ht="12.75">
      <c r="A96" s="6" t="s">
        <v>149</v>
      </c>
      <c r="B96" s="6" t="s">
        <v>147</v>
      </c>
      <c r="C96" s="12">
        <v>64</v>
      </c>
      <c r="D96" s="12">
        <v>0</v>
      </c>
      <c r="E96" s="12">
        <v>3</v>
      </c>
      <c r="F96" s="12">
        <v>1790</v>
      </c>
      <c r="G96">
        <f t="shared" si="1"/>
        <v>67</v>
      </c>
    </row>
    <row r="97" spans="1:7" ht="12.75">
      <c r="A97" s="6" t="s">
        <v>149</v>
      </c>
      <c r="B97" s="6" t="s">
        <v>147</v>
      </c>
      <c r="C97" s="12">
        <v>38</v>
      </c>
      <c r="D97" s="12">
        <v>4</v>
      </c>
      <c r="E97" s="12">
        <v>3</v>
      </c>
      <c r="F97" s="12">
        <v>630</v>
      </c>
      <c r="G97">
        <f t="shared" si="1"/>
        <v>45</v>
      </c>
    </row>
    <row r="98" spans="1:7" ht="12.75">
      <c r="A98" s="6" t="s">
        <v>149</v>
      </c>
      <c r="B98" s="6" t="s">
        <v>147</v>
      </c>
      <c r="C98" s="12">
        <v>5</v>
      </c>
      <c r="D98" s="12">
        <v>0</v>
      </c>
      <c r="E98" s="12">
        <v>3</v>
      </c>
      <c r="F98" s="12">
        <v>200</v>
      </c>
      <c r="G98">
        <f t="shared" si="1"/>
        <v>8</v>
      </c>
    </row>
    <row r="99" spans="1:7" ht="12.75">
      <c r="A99" s="6" t="s">
        <v>149</v>
      </c>
      <c r="B99" s="6" t="s">
        <v>147</v>
      </c>
      <c r="C99" s="12">
        <v>67</v>
      </c>
      <c r="D99" s="12">
        <v>3</v>
      </c>
      <c r="E99" s="12">
        <v>2</v>
      </c>
      <c r="F99" s="12">
        <v>845</v>
      </c>
      <c r="G99">
        <f t="shared" si="1"/>
        <v>72</v>
      </c>
    </row>
    <row r="100" spans="1:7" ht="12.75">
      <c r="A100" s="6" t="s">
        <v>131</v>
      </c>
      <c r="B100" s="6" t="s">
        <v>37</v>
      </c>
      <c r="C100" s="12">
        <v>48</v>
      </c>
      <c r="D100" s="12">
        <v>4</v>
      </c>
      <c r="E100" s="12">
        <v>16</v>
      </c>
      <c r="F100" s="12">
        <v>1380</v>
      </c>
      <c r="G100">
        <f t="shared" si="1"/>
        <v>68</v>
      </c>
    </row>
    <row r="101" spans="1:7" ht="12.75">
      <c r="A101" s="6" t="s">
        <v>131</v>
      </c>
      <c r="B101" s="6" t="s">
        <v>37</v>
      </c>
      <c r="C101" s="12">
        <v>19</v>
      </c>
      <c r="D101" s="12">
        <v>4</v>
      </c>
      <c r="E101" s="12">
        <v>9</v>
      </c>
      <c r="F101" s="12">
        <v>740</v>
      </c>
      <c r="G101">
        <f t="shared" si="1"/>
        <v>32</v>
      </c>
    </row>
    <row r="102" spans="1:7" ht="12.75">
      <c r="A102" s="6" t="s">
        <v>131</v>
      </c>
      <c r="B102" s="6" t="s">
        <v>37</v>
      </c>
      <c r="C102" s="12">
        <v>15</v>
      </c>
      <c r="D102" s="12">
        <v>3</v>
      </c>
      <c r="E102" s="12">
        <v>3</v>
      </c>
      <c r="F102" s="12">
        <v>375</v>
      </c>
      <c r="G102">
        <f t="shared" si="1"/>
        <v>21</v>
      </c>
    </row>
    <row r="103" spans="1:7" ht="12.75">
      <c r="A103" s="6" t="s">
        <v>131</v>
      </c>
      <c r="B103" s="6" t="s">
        <v>37</v>
      </c>
      <c r="C103" s="12">
        <v>11</v>
      </c>
      <c r="D103" s="12">
        <v>1</v>
      </c>
      <c r="E103" s="12">
        <v>1</v>
      </c>
      <c r="F103" s="12">
        <v>185</v>
      </c>
      <c r="G103">
        <f t="shared" si="1"/>
        <v>13</v>
      </c>
    </row>
    <row r="104" spans="1:7" ht="12.75">
      <c r="A104" s="6" t="s">
        <v>131</v>
      </c>
      <c r="B104" s="6" t="s">
        <v>37</v>
      </c>
      <c r="C104" s="12">
        <v>11</v>
      </c>
      <c r="D104" s="12">
        <v>1</v>
      </c>
      <c r="E104" s="12">
        <v>0</v>
      </c>
      <c r="F104" s="12">
        <v>135</v>
      </c>
      <c r="G104">
        <f t="shared" si="1"/>
        <v>12</v>
      </c>
    </row>
    <row r="105" spans="1:7" ht="12.75">
      <c r="A105" s="6" t="s">
        <v>131</v>
      </c>
      <c r="B105" s="6" t="s">
        <v>37</v>
      </c>
      <c r="C105" s="12">
        <v>5</v>
      </c>
      <c r="D105" s="12">
        <v>1</v>
      </c>
      <c r="E105" s="12">
        <v>0</v>
      </c>
      <c r="F105" s="12">
        <v>75</v>
      </c>
      <c r="G105">
        <f t="shared" si="1"/>
        <v>6</v>
      </c>
    </row>
    <row r="106" spans="1:7" ht="12.75">
      <c r="A106" s="6" t="s">
        <v>131</v>
      </c>
      <c r="B106" s="6" t="s">
        <v>37</v>
      </c>
      <c r="C106" s="12">
        <v>1</v>
      </c>
      <c r="D106" s="12">
        <v>0</v>
      </c>
      <c r="E106" s="12">
        <v>0</v>
      </c>
      <c r="F106" s="12">
        <v>10</v>
      </c>
      <c r="G106">
        <f t="shared" si="1"/>
        <v>1</v>
      </c>
    </row>
    <row r="107" spans="1:7" ht="12.75">
      <c r="A107" s="6" t="s">
        <v>105</v>
      </c>
      <c r="B107" s="6" t="s">
        <v>106</v>
      </c>
      <c r="C107" s="12">
        <v>12</v>
      </c>
      <c r="D107" s="12">
        <v>1</v>
      </c>
      <c r="E107" s="12">
        <v>0</v>
      </c>
      <c r="F107" s="12">
        <v>145</v>
      </c>
      <c r="G107">
        <f t="shared" si="1"/>
        <v>13</v>
      </c>
    </row>
    <row r="108" spans="1:7" ht="12.75">
      <c r="A108" s="6" t="s">
        <v>105</v>
      </c>
      <c r="B108" s="6" t="s">
        <v>106</v>
      </c>
      <c r="C108" s="12">
        <v>5</v>
      </c>
      <c r="D108" s="12">
        <v>1</v>
      </c>
      <c r="E108" s="12">
        <v>0</v>
      </c>
      <c r="F108" s="12">
        <v>75</v>
      </c>
      <c r="G108">
        <f t="shared" si="1"/>
        <v>6</v>
      </c>
    </row>
    <row r="109" spans="1:7" ht="12.75">
      <c r="A109" s="6" t="s">
        <v>105</v>
      </c>
      <c r="B109" s="6" t="s">
        <v>106</v>
      </c>
      <c r="C109" s="12">
        <v>1</v>
      </c>
      <c r="D109" s="12">
        <v>0</v>
      </c>
      <c r="E109" s="12">
        <v>0</v>
      </c>
      <c r="F109" s="12">
        <v>10</v>
      </c>
      <c r="G109">
        <f t="shared" si="1"/>
        <v>1</v>
      </c>
    </row>
    <row r="110" spans="1:7" ht="12.75">
      <c r="A110" s="6" t="s">
        <v>105</v>
      </c>
      <c r="B110" s="6" t="s">
        <v>106</v>
      </c>
      <c r="C110" s="12">
        <v>1</v>
      </c>
      <c r="D110" s="12">
        <v>0</v>
      </c>
      <c r="E110" s="12">
        <v>0</v>
      </c>
      <c r="F110" s="12">
        <v>10</v>
      </c>
      <c r="G110">
        <f t="shared" si="1"/>
        <v>1</v>
      </c>
    </row>
    <row r="111" spans="1:7" ht="12.75">
      <c r="A111" s="6" t="s">
        <v>105</v>
      </c>
      <c r="B111" s="6" t="s">
        <v>106</v>
      </c>
      <c r="C111" s="12">
        <v>0</v>
      </c>
      <c r="D111" s="12">
        <v>0</v>
      </c>
      <c r="E111" s="12">
        <v>0</v>
      </c>
      <c r="F111" s="12">
        <v>0</v>
      </c>
      <c r="G111">
        <f t="shared" si="1"/>
        <v>0</v>
      </c>
    </row>
    <row r="112" spans="1:7" ht="12.75">
      <c r="A112" s="6" t="s">
        <v>105</v>
      </c>
      <c r="B112" s="6" t="s">
        <v>106</v>
      </c>
      <c r="C112" s="12">
        <v>0</v>
      </c>
      <c r="D112" s="12">
        <v>0</v>
      </c>
      <c r="E112" s="12">
        <v>0</v>
      </c>
      <c r="F112" s="12">
        <v>0</v>
      </c>
      <c r="G112">
        <f t="shared" si="1"/>
        <v>0</v>
      </c>
    </row>
    <row r="113" spans="1:7" ht="12.75">
      <c r="A113" s="6" t="s">
        <v>218</v>
      </c>
      <c r="B113" s="6" t="s">
        <v>219</v>
      </c>
      <c r="C113" s="13">
        <v>87</v>
      </c>
      <c r="D113" s="13">
        <v>4</v>
      </c>
      <c r="E113" s="13">
        <v>3</v>
      </c>
      <c r="F113" s="13">
        <v>1120</v>
      </c>
      <c r="G113">
        <f t="shared" si="1"/>
        <v>94</v>
      </c>
    </row>
    <row r="114" spans="1:7" ht="12.75">
      <c r="A114" s="6" t="s">
        <v>218</v>
      </c>
      <c r="B114" s="6" t="s">
        <v>219</v>
      </c>
      <c r="C114" s="12">
        <v>58</v>
      </c>
      <c r="D114" s="12">
        <v>3</v>
      </c>
      <c r="E114" s="12">
        <v>3</v>
      </c>
      <c r="F114" s="12">
        <v>805</v>
      </c>
      <c r="G114">
        <f t="shared" si="1"/>
        <v>64</v>
      </c>
    </row>
    <row r="115" spans="1:7" ht="12.75">
      <c r="A115" s="6" t="s">
        <v>218</v>
      </c>
      <c r="B115" s="6" t="s">
        <v>395</v>
      </c>
      <c r="C115" s="12">
        <v>6</v>
      </c>
      <c r="D115" s="12">
        <v>3</v>
      </c>
      <c r="E115" s="12">
        <v>2</v>
      </c>
      <c r="F115" s="12">
        <v>235</v>
      </c>
      <c r="G115">
        <f t="shared" si="1"/>
        <v>11</v>
      </c>
    </row>
    <row r="116" spans="1:7" ht="12.75">
      <c r="A116" s="6" t="s">
        <v>218</v>
      </c>
      <c r="B116" s="6" t="s">
        <v>219</v>
      </c>
      <c r="C116" s="12">
        <v>80</v>
      </c>
      <c r="D116" s="12">
        <v>0</v>
      </c>
      <c r="E116" s="12">
        <v>0</v>
      </c>
      <c r="F116" s="12">
        <v>800</v>
      </c>
      <c r="G116">
        <f t="shared" si="1"/>
        <v>80</v>
      </c>
    </row>
    <row r="117" spans="1:7" ht="12.75">
      <c r="A117" s="6" t="s">
        <v>218</v>
      </c>
      <c r="B117" s="6" t="s">
        <v>395</v>
      </c>
      <c r="C117" s="12">
        <v>5</v>
      </c>
      <c r="D117" s="12">
        <v>0</v>
      </c>
      <c r="E117" s="12">
        <v>0</v>
      </c>
      <c r="F117" s="12">
        <v>50</v>
      </c>
      <c r="G117">
        <f t="shared" si="1"/>
        <v>5</v>
      </c>
    </row>
    <row r="118" spans="1:7" ht="12.75">
      <c r="A118" s="6" t="s">
        <v>74</v>
      </c>
      <c r="B118" s="6" t="s">
        <v>222</v>
      </c>
      <c r="C118" s="12">
        <v>30</v>
      </c>
      <c r="D118" s="12">
        <v>2</v>
      </c>
      <c r="E118" s="12">
        <v>6</v>
      </c>
      <c r="F118" s="12">
        <v>650</v>
      </c>
      <c r="G118">
        <f t="shared" si="1"/>
        <v>38</v>
      </c>
    </row>
    <row r="119" spans="1:7" ht="12.75">
      <c r="A119" s="6" t="s">
        <v>74</v>
      </c>
      <c r="B119" s="6" t="s">
        <v>222</v>
      </c>
      <c r="C119" s="12">
        <v>23</v>
      </c>
      <c r="D119" s="12">
        <v>0</v>
      </c>
      <c r="E119" s="12">
        <v>4</v>
      </c>
      <c r="F119" s="12">
        <v>430</v>
      </c>
      <c r="G119">
        <f t="shared" si="1"/>
        <v>27</v>
      </c>
    </row>
    <row r="120" spans="1:7" ht="12.75">
      <c r="A120" s="6" t="s">
        <v>74</v>
      </c>
      <c r="B120" s="6" t="s">
        <v>222</v>
      </c>
      <c r="C120" s="12">
        <v>24</v>
      </c>
      <c r="D120" s="12">
        <v>2</v>
      </c>
      <c r="E120" s="12">
        <v>3</v>
      </c>
      <c r="F120" s="12">
        <v>440</v>
      </c>
      <c r="G120">
        <f t="shared" si="1"/>
        <v>29</v>
      </c>
    </row>
    <row r="121" spans="1:7" ht="12.75">
      <c r="A121" s="6" t="s">
        <v>74</v>
      </c>
      <c r="B121" s="6" t="s">
        <v>222</v>
      </c>
      <c r="C121" s="12">
        <v>29</v>
      </c>
      <c r="D121" s="12">
        <v>1</v>
      </c>
      <c r="E121" s="12">
        <v>2</v>
      </c>
      <c r="F121" s="12">
        <v>415</v>
      </c>
      <c r="G121">
        <f t="shared" si="1"/>
        <v>32</v>
      </c>
    </row>
    <row r="122" spans="1:7" ht="12.75">
      <c r="A122" s="6" t="s">
        <v>74</v>
      </c>
      <c r="B122" s="6" t="s">
        <v>75</v>
      </c>
      <c r="C122" s="12">
        <v>11</v>
      </c>
      <c r="D122" s="12">
        <v>4</v>
      </c>
      <c r="E122" s="12">
        <v>2</v>
      </c>
      <c r="F122" s="12">
        <v>310</v>
      </c>
      <c r="G122">
        <f t="shared" si="1"/>
        <v>17</v>
      </c>
    </row>
    <row r="123" spans="1:7" ht="12.75">
      <c r="A123" s="6" t="s">
        <v>74</v>
      </c>
      <c r="B123" s="6" t="s">
        <v>222</v>
      </c>
      <c r="C123" s="12">
        <v>6</v>
      </c>
      <c r="D123" s="12">
        <v>1</v>
      </c>
      <c r="E123" s="12">
        <v>2</v>
      </c>
      <c r="F123" s="12">
        <v>185</v>
      </c>
      <c r="G123">
        <f t="shared" si="1"/>
        <v>9</v>
      </c>
    </row>
    <row r="124" spans="1:7" ht="12.75">
      <c r="A124" s="6" t="s">
        <v>74</v>
      </c>
      <c r="B124" s="6" t="s">
        <v>75</v>
      </c>
      <c r="C124" s="12">
        <v>2</v>
      </c>
      <c r="D124" s="12">
        <v>0</v>
      </c>
      <c r="E124" s="12">
        <v>0</v>
      </c>
      <c r="F124" s="12">
        <v>20</v>
      </c>
      <c r="G124">
        <f t="shared" si="1"/>
        <v>2</v>
      </c>
    </row>
    <row r="125" spans="1:7" ht="12.75">
      <c r="A125" s="6" t="s">
        <v>81</v>
      </c>
      <c r="B125" s="6" t="s">
        <v>144</v>
      </c>
      <c r="C125" s="12">
        <v>43</v>
      </c>
      <c r="D125" s="12">
        <v>13</v>
      </c>
      <c r="E125" s="12">
        <v>20</v>
      </c>
      <c r="F125" s="12">
        <v>2955</v>
      </c>
      <c r="G125">
        <f t="shared" si="1"/>
        <v>76</v>
      </c>
    </row>
    <row r="126" spans="1:7" ht="12.75">
      <c r="A126" s="6" t="s">
        <v>81</v>
      </c>
      <c r="B126" s="6" t="s">
        <v>144</v>
      </c>
      <c r="C126" s="12">
        <v>30</v>
      </c>
      <c r="D126" s="12">
        <v>6</v>
      </c>
      <c r="E126" s="12">
        <v>13</v>
      </c>
      <c r="F126" s="12">
        <v>1100</v>
      </c>
      <c r="G126">
        <f t="shared" si="1"/>
        <v>49</v>
      </c>
    </row>
    <row r="127" spans="1:7" ht="12.75">
      <c r="A127" s="6" t="s">
        <v>81</v>
      </c>
      <c r="B127" s="6" t="s">
        <v>144</v>
      </c>
      <c r="C127" s="12">
        <v>22</v>
      </c>
      <c r="D127" s="12">
        <v>2</v>
      </c>
      <c r="E127" s="12">
        <v>7</v>
      </c>
      <c r="F127" s="12">
        <v>620</v>
      </c>
      <c r="G127">
        <f t="shared" si="1"/>
        <v>31</v>
      </c>
    </row>
    <row r="128" spans="1:7" ht="12.75">
      <c r="A128" s="6" t="s">
        <v>81</v>
      </c>
      <c r="B128" s="6" t="s">
        <v>144</v>
      </c>
      <c r="C128" s="12">
        <v>25</v>
      </c>
      <c r="D128" s="12">
        <v>4</v>
      </c>
      <c r="E128" s="12">
        <v>3</v>
      </c>
      <c r="F128" s="12">
        <v>500</v>
      </c>
      <c r="G128">
        <f t="shared" si="1"/>
        <v>32</v>
      </c>
    </row>
    <row r="129" spans="1:7" ht="12.75">
      <c r="A129" s="6" t="s">
        <v>81</v>
      </c>
      <c r="B129" s="6" t="s">
        <v>144</v>
      </c>
      <c r="C129" s="12">
        <v>24</v>
      </c>
      <c r="D129" s="12">
        <v>4</v>
      </c>
      <c r="E129" s="12">
        <v>3</v>
      </c>
      <c r="F129" s="12">
        <v>490</v>
      </c>
      <c r="G129">
        <f t="shared" si="1"/>
        <v>31</v>
      </c>
    </row>
    <row r="130" spans="1:7" ht="12.75">
      <c r="A130" s="6" t="s">
        <v>81</v>
      </c>
      <c r="B130" s="6" t="s">
        <v>429</v>
      </c>
      <c r="C130" s="12">
        <v>27</v>
      </c>
      <c r="D130" s="12">
        <v>2</v>
      </c>
      <c r="E130" s="12">
        <v>0</v>
      </c>
      <c r="F130" s="12">
        <v>320</v>
      </c>
      <c r="G130">
        <f aca="true" t="shared" si="2" ref="G130:G193">SUM(C130:E130)</f>
        <v>29</v>
      </c>
    </row>
    <row r="131" spans="1:7" ht="12.75">
      <c r="A131" s="6" t="s">
        <v>114</v>
      </c>
      <c r="B131" s="6" t="s">
        <v>162</v>
      </c>
      <c r="C131" s="12">
        <v>35</v>
      </c>
      <c r="D131" s="12">
        <v>3</v>
      </c>
      <c r="E131" s="12">
        <v>6</v>
      </c>
      <c r="F131" s="12">
        <v>725</v>
      </c>
      <c r="G131">
        <f t="shared" si="2"/>
        <v>44</v>
      </c>
    </row>
    <row r="132" spans="1:7" ht="12.75">
      <c r="A132" s="6" t="s">
        <v>114</v>
      </c>
      <c r="B132" s="6" t="s">
        <v>304</v>
      </c>
      <c r="C132" s="12">
        <v>18</v>
      </c>
      <c r="D132" s="12">
        <v>2</v>
      </c>
      <c r="E132" s="12">
        <v>3</v>
      </c>
      <c r="F132" s="12">
        <v>380</v>
      </c>
      <c r="G132">
        <f t="shared" si="2"/>
        <v>23</v>
      </c>
    </row>
    <row r="133" spans="1:7" ht="12.75">
      <c r="A133" s="6" t="s">
        <v>114</v>
      </c>
      <c r="B133" s="6" t="s">
        <v>162</v>
      </c>
      <c r="C133" s="12">
        <v>14</v>
      </c>
      <c r="D133" s="12">
        <v>0</v>
      </c>
      <c r="E133" s="12">
        <v>3</v>
      </c>
      <c r="F133" s="12">
        <v>290</v>
      </c>
      <c r="G133">
        <f t="shared" si="2"/>
        <v>17</v>
      </c>
    </row>
    <row r="134" spans="1:7" ht="12.75">
      <c r="A134" s="6" t="s">
        <v>114</v>
      </c>
      <c r="B134" s="6" t="s">
        <v>162</v>
      </c>
      <c r="C134" s="12">
        <v>10</v>
      </c>
      <c r="D134" s="12">
        <v>1</v>
      </c>
      <c r="E134" s="12">
        <v>3</v>
      </c>
      <c r="F134" s="12">
        <v>275</v>
      </c>
      <c r="G134">
        <f t="shared" si="2"/>
        <v>14</v>
      </c>
    </row>
    <row r="135" spans="1:7" ht="12.75">
      <c r="A135" s="6" t="s">
        <v>114</v>
      </c>
      <c r="B135" s="6" t="s">
        <v>304</v>
      </c>
      <c r="C135" s="12">
        <v>17</v>
      </c>
      <c r="D135" s="12">
        <v>2</v>
      </c>
      <c r="E135" s="12">
        <v>1</v>
      </c>
      <c r="F135" s="12">
        <v>270</v>
      </c>
      <c r="G135">
        <f t="shared" si="2"/>
        <v>20</v>
      </c>
    </row>
    <row r="136" spans="1:7" ht="12.75">
      <c r="A136" s="6" t="s">
        <v>114</v>
      </c>
      <c r="B136" s="6" t="s">
        <v>115</v>
      </c>
      <c r="C136" s="12">
        <v>6</v>
      </c>
      <c r="D136" s="12">
        <v>1</v>
      </c>
      <c r="E136" s="12">
        <v>0</v>
      </c>
      <c r="F136" s="12">
        <v>85</v>
      </c>
      <c r="G136">
        <f t="shared" si="2"/>
        <v>7</v>
      </c>
    </row>
    <row r="137" spans="1:7" ht="12.75">
      <c r="A137" s="6" t="s">
        <v>60</v>
      </c>
      <c r="B137" s="6" t="s">
        <v>61</v>
      </c>
      <c r="C137" s="12">
        <v>16</v>
      </c>
      <c r="D137" s="12">
        <v>4</v>
      </c>
      <c r="E137" s="12">
        <v>6</v>
      </c>
      <c r="F137" s="12">
        <v>560</v>
      </c>
      <c r="G137">
        <f t="shared" si="2"/>
        <v>26</v>
      </c>
    </row>
    <row r="138" spans="1:7" ht="12.75">
      <c r="A138" s="6" t="s">
        <v>60</v>
      </c>
      <c r="B138" s="6" t="s">
        <v>61</v>
      </c>
      <c r="C138" s="12">
        <v>62</v>
      </c>
      <c r="D138" s="12">
        <v>2</v>
      </c>
      <c r="E138" s="12">
        <v>4</v>
      </c>
      <c r="F138" s="12">
        <v>870</v>
      </c>
      <c r="G138">
        <f t="shared" si="2"/>
        <v>68</v>
      </c>
    </row>
    <row r="139" spans="1:7" ht="12.75">
      <c r="A139" s="6" t="s">
        <v>60</v>
      </c>
      <c r="B139" s="6" t="s">
        <v>61</v>
      </c>
      <c r="C139" s="12">
        <v>36</v>
      </c>
      <c r="D139" s="12">
        <v>0</v>
      </c>
      <c r="E139" s="12">
        <v>0</v>
      </c>
      <c r="F139" s="12">
        <v>360</v>
      </c>
      <c r="G139">
        <f t="shared" si="2"/>
        <v>36</v>
      </c>
    </row>
    <row r="140" spans="1:7" ht="12.75">
      <c r="A140" s="6" t="s">
        <v>60</v>
      </c>
      <c r="B140" s="6" t="s">
        <v>61</v>
      </c>
      <c r="C140" s="12">
        <v>13</v>
      </c>
      <c r="D140" s="12">
        <v>0</v>
      </c>
      <c r="E140" s="12">
        <v>0</v>
      </c>
      <c r="F140" s="12">
        <v>130</v>
      </c>
      <c r="G140">
        <f t="shared" si="2"/>
        <v>13</v>
      </c>
    </row>
    <row r="141" spans="1:7" ht="12.75">
      <c r="A141" s="6" t="s">
        <v>60</v>
      </c>
      <c r="B141" s="6" t="s">
        <v>61</v>
      </c>
      <c r="C141" s="12">
        <v>13</v>
      </c>
      <c r="D141" s="12">
        <v>0</v>
      </c>
      <c r="E141" s="12">
        <v>0</v>
      </c>
      <c r="F141" s="12">
        <v>130</v>
      </c>
      <c r="G141">
        <f t="shared" si="2"/>
        <v>13</v>
      </c>
    </row>
    <row r="142" spans="1:7" ht="12.75">
      <c r="A142" s="6" t="s">
        <v>60</v>
      </c>
      <c r="B142" s="6" t="s">
        <v>61</v>
      </c>
      <c r="C142" s="12">
        <v>6</v>
      </c>
      <c r="D142" s="12">
        <v>0</v>
      </c>
      <c r="E142" s="12">
        <v>0</v>
      </c>
      <c r="F142" s="12">
        <v>60</v>
      </c>
      <c r="G142">
        <f t="shared" si="2"/>
        <v>6</v>
      </c>
    </row>
    <row r="143" spans="1:7" ht="12.75">
      <c r="A143" s="6" t="s">
        <v>60</v>
      </c>
      <c r="B143" s="6" t="s">
        <v>61</v>
      </c>
      <c r="C143" s="12">
        <v>3</v>
      </c>
      <c r="D143" s="12">
        <v>0</v>
      </c>
      <c r="E143" s="12">
        <v>0</v>
      </c>
      <c r="F143" s="12">
        <v>30</v>
      </c>
      <c r="G143">
        <f t="shared" si="2"/>
        <v>3</v>
      </c>
    </row>
    <row r="144" spans="1:7" ht="12.75">
      <c r="A144" s="6" t="s">
        <v>60</v>
      </c>
      <c r="B144" s="6" t="s">
        <v>61</v>
      </c>
      <c r="C144" s="12">
        <v>2</v>
      </c>
      <c r="D144" s="12">
        <v>0</v>
      </c>
      <c r="E144" s="12">
        <v>0</v>
      </c>
      <c r="F144" s="12">
        <v>20</v>
      </c>
      <c r="G144">
        <f t="shared" si="2"/>
        <v>2</v>
      </c>
    </row>
    <row r="145" spans="1:7" ht="12.75">
      <c r="A145" s="6" t="s">
        <v>238</v>
      </c>
      <c r="B145" s="6" t="s">
        <v>180</v>
      </c>
      <c r="C145" s="12">
        <v>57</v>
      </c>
      <c r="D145" s="12">
        <v>11</v>
      </c>
      <c r="E145" s="12">
        <v>36</v>
      </c>
      <c r="F145" s="12">
        <v>3445</v>
      </c>
      <c r="G145">
        <f t="shared" si="2"/>
        <v>104</v>
      </c>
    </row>
    <row r="146" spans="1:7" ht="12.75">
      <c r="A146" s="6" t="s">
        <v>238</v>
      </c>
      <c r="B146" s="6" t="s">
        <v>180</v>
      </c>
      <c r="C146" s="12">
        <v>23</v>
      </c>
      <c r="D146" s="12">
        <v>23</v>
      </c>
      <c r="E146" s="12">
        <v>34</v>
      </c>
      <c r="F146" s="12">
        <v>3305</v>
      </c>
      <c r="G146">
        <f t="shared" si="2"/>
        <v>80</v>
      </c>
    </row>
    <row r="147" spans="1:7" ht="12.75">
      <c r="A147" s="6" t="s">
        <v>238</v>
      </c>
      <c r="B147" s="6" t="s">
        <v>180</v>
      </c>
      <c r="C147" s="12">
        <v>33</v>
      </c>
      <c r="D147" s="12">
        <v>6</v>
      </c>
      <c r="E147" s="12">
        <v>34</v>
      </c>
      <c r="F147" s="12">
        <v>2180</v>
      </c>
      <c r="G147">
        <f t="shared" si="2"/>
        <v>73</v>
      </c>
    </row>
    <row r="148" spans="1:7" ht="12.75">
      <c r="A148" s="6" t="s">
        <v>238</v>
      </c>
      <c r="B148" s="6" t="s">
        <v>180</v>
      </c>
      <c r="C148" s="12">
        <v>39</v>
      </c>
      <c r="D148" s="12">
        <v>20</v>
      </c>
      <c r="E148" s="12">
        <v>28</v>
      </c>
      <c r="F148" s="12">
        <v>3090</v>
      </c>
      <c r="G148">
        <f t="shared" si="2"/>
        <v>87</v>
      </c>
    </row>
    <row r="149" spans="1:7" ht="12.75">
      <c r="A149" s="6" t="s">
        <v>238</v>
      </c>
      <c r="B149" s="6" t="s">
        <v>180</v>
      </c>
      <c r="C149" s="12">
        <v>56</v>
      </c>
      <c r="D149" s="12">
        <v>19</v>
      </c>
      <c r="E149" s="12">
        <v>26</v>
      </c>
      <c r="F149" s="12">
        <v>3135</v>
      </c>
      <c r="G149">
        <f t="shared" si="2"/>
        <v>101</v>
      </c>
    </row>
    <row r="150" spans="1:7" ht="12.75">
      <c r="A150" s="6" t="s">
        <v>238</v>
      </c>
      <c r="B150" s="6" t="s">
        <v>180</v>
      </c>
      <c r="C150" s="12">
        <v>17</v>
      </c>
      <c r="D150" s="12">
        <v>5</v>
      </c>
      <c r="E150" s="12">
        <v>11</v>
      </c>
      <c r="F150" s="12">
        <v>845</v>
      </c>
      <c r="G150">
        <f t="shared" si="2"/>
        <v>33</v>
      </c>
    </row>
    <row r="151" spans="1:7" ht="12.75">
      <c r="A151" s="6" t="s">
        <v>132</v>
      </c>
      <c r="B151" s="6" t="s">
        <v>37</v>
      </c>
      <c r="C151" s="12">
        <v>25</v>
      </c>
      <c r="D151" s="12">
        <v>4</v>
      </c>
      <c r="E151" s="12">
        <v>13</v>
      </c>
      <c r="F151" s="12">
        <v>1800</v>
      </c>
      <c r="G151">
        <f t="shared" si="2"/>
        <v>42</v>
      </c>
    </row>
    <row r="152" spans="1:7" ht="12.75">
      <c r="A152" s="6" t="s">
        <v>132</v>
      </c>
      <c r="B152" s="6" t="s">
        <v>37</v>
      </c>
      <c r="C152" s="12">
        <v>30</v>
      </c>
      <c r="D152" s="12">
        <v>2</v>
      </c>
      <c r="E152" s="12">
        <v>7</v>
      </c>
      <c r="F152" s="12">
        <v>700</v>
      </c>
      <c r="G152">
        <f t="shared" si="2"/>
        <v>39</v>
      </c>
    </row>
    <row r="153" spans="1:7" ht="12.75">
      <c r="A153" s="6" t="s">
        <v>132</v>
      </c>
      <c r="B153" s="6" t="s">
        <v>37</v>
      </c>
      <c r="C153" s="12">
        <v>45</v>
      </c>
      <c r="D153" s="12">
        <v>7</v>
      </c>
      <c r="E153" s="12">
        <v>5</v>
      </c>
      <c r="F153" s="12">
        <v>875</v>
      </c>
      <c r="G153">
        <f t="shared" si="2"/>
        <v>57</v>
      </c>
    </row>
    <row r="154" spans="1:7" ht="12.75">
      <c r="A154" s="6" t="s">
        <v>132</v>
      </c>
      <c r="B154" s="6" t="s">
        <v>37</v>
      </c>
      <c r="C154" s="12">
        <v>11</v>
      </c>
      <c r="D154" s="12">
        <v>2</v>
      </c>
      <c r="E154" s="12">
        <v>4</v>
      </c>
      <c r="F154" s="12">
        <v>360</v>
      </c>
      <c r="G154">
        <f t="shared" si="2"/>
        <v>17</v>
      </c>
    </row>
    <row r="155" spans="1:7" ht="12.75">
      <c r="A155" s="6" t="s">
        <v>132</v>
      </c>
      <c r="B155" s="6" t="s">
        <v>37</v>
      </c>
      <c r="C155" s="12">
        <v>16</v>
      </c>
      <c r="D155" s="12">
        <v>5</v>
      </c>
      <c r="E155" s="12">
        <v>1</v>
      </c>
      <c r="F155" s="12">
        <v>1135</v>
      </c>
      <c r="G155">
        <f t="shared" si="2"/>
        <v>22</v>
      </c>
    </row>
    <row r="156" spans="1:7" ht="12.75">
      <c r="A156" s="6" t="s">
        <v>132</v>
      </c>
      <c r="B156" s="6" t="s">
        <v>37</v>
      </c>
      <c r="C156" s="12">
        <v>20</v>
      </c>
      <c r="D156" s="12">
        <v>3</v>
      </c>
      <c r="E156" s="12">
        <v>0</v>
      </c>
      <c r="F156" s="12">
        <v>275</v>
      </c>
      <c r="G156">
        <f t="shared" si="2"/>
        <v>23</v>
      </c>
    </row>
    <row r="157" spans="1:7" ht="12.75">
      <c r="A157" s="6" t="s">
        <v>132</v>
      </c>
      <c r="B157" s="6" t="s">
        <v>37</v>
      </c>
      <c r="C157" s="12">
        <v>7</v>
      </c>
      <c r="D157" s="12">
        <v>0</v>
      </c>
      <c r="E157" s="12">
        <v>0</v>
      </c>
      <c r="F157" s="12">
        <v>70</v>
      </c>
      <c r="G157">
        <f t="shared" si="2"/>
        <v>7</v>
      </c>
    </row>
    <row r="158" spans="1:7" ht="12.75">
      <c r="A158" s="6" t="s">
        <v>117</v>
      </c>
      <c r="B158" s="6" t="s">
        <v>118</v>
      </c>
      <c r="C158" s="12">
        <v>2</v>
      </c>
      <c r="D158" s="12">
        <v>2</v>
      </c>
      <c r="E158" s="12">
        <v>1</v>
      </c>
      <c r="F158" s="12">
        <v>120</v>
      </c>
      <c r="G158">
        <f t="shared" si="2"/>
        <v>5</v>
      </c>
    </row>
    <row r="159" spans="1:7" ht="12.75">
      <c r="A159" s="6" t="s">
        <v>117</v>
      </c>
      <c r="B159" s="6" t="s">
        <v>118</v>
      </c>
      <c r="C159" s="12">
        <v>0</v>
      </c>
      <c r="D159" s="12">
        <v>1</v>
      </c>
      <c r="E159" s="12">
        <v>0</v>
      </c>
      <c r="F159" s="12">
        <v>425</v>
      </c>
      <c r="G159">
        <f t="shared" si="2"/>
        <v>1</v>
      </c>
    </row>
    <row r="160" spans="1:7" ht="12.75">
      <c r="A160" s="6" t="s">
        <v>117</v>
      </c>
      <c r="B160" s="6" t="s">
        <v>118</v>
      </c>
      <c r="C160" s="12">
        <v>0</v>
      </c>
      <c r="D160" s="12">
        <v>0</v>
      </c>
      <c r="E160" s="12">
        <v>0</v>
      </c>
      <c r="F160" s="12">
        <v>0</v>
      </c>
      <c r="G160">
        <f t="shared" si="2"/>
        <v>0</v>
      </c>
    </row>
    <row r="161" spans="1:7" ht="12.75">
      <c r="A161" s="6" t="s">
        <v>117</v>
      </c>
      <c r="B161" s="6" t="s">
        <v>118</v>
      </c>
      <c r="C161" s="12">
        <v>0</v>
      </c>
      <c r="D161" s="12">
        <v>0</v>
      </c>
      <c r="E161" s="12">
        <v>0</v>
      </c>
      <c r="F161" s="12">
        <v>0</v>
      </c>
      <c r="G161">
        <f t="shared" si="2"/>
        <v>0</v>
      </c>
    </row>
    <row r="162" spans="1:7" ht="12.75">
      <c r="A162" s="6" t="s">
        <v>117</v>
      </c>
      <c r="B162" s="6" t="s">
        <v>118</v>
      </c>
      <c r="C162" s="12">
        <v>0</v>
      </c>
      <c r="D162" s="12">
        <v>0</v>
      </c>
      <c r="E162" s="12">
        <v>0</v>
      </c>
      <c r="F162" s="12">
        <v>0</v>
      </c>
      <c r="G162">
        <f t="shared" si="2"/>
        <v>0</v>
      </c>
    </row>
    <row r="163" spans="1:7" ht="12.75">
      <c r="A163" s="6" t="s">
        <v>45</v>
      </c>
      <c r="B163" s="6" t="s">
        <v>46</v>
      </c>
      <c r="C163" s="12">
        <v>22</v>
      </c>
      <c r="D163" s="12">
        <v>4</v>
      </c>
      <c r="E163" s="12">
        <v>2</v>
      </c>
      <c r="F163" s="12">
        <v>420</v>
      </c>
      <c r="G163">
        <f t="shared" si="2"/>
        <v>28</v>
      </c>
    </row>
    <row r="164" spans="1:7" ht="12.75">
      <c r="A164" s="6" t="s">
        <v>45</v>
      </c>
      <c r="B164" s="6" t="s">
        <v>46</v>
      </c>
      <c r="C164" s="12">
        <v>39</v>
      </c>
      <c r="D164" s="12">
        <v>0</v>
      </c>
      <c r="E164" s="12">
        <v>0</v>
      </c>
      <c r="F164" s="12">
        <v>390</v>
      </c>
      <c r="G164">
        <f t="shared" si="2"/>
        <v>39</v>
      </c>
    </row>
    <row r="165" spans="1:7" ht="12.75">
      <c r="A165" s="6" t="s">
        <v>45</v>
      </c>
      <c r="B165" s="6" t="s">
        <v>46</v>
      </c>
      <c r="C165" s="12">
        <v>6</v>
      </c>
      <c r="D165" s="12">
        <v>0</v>
      </c>
      <c r="E165" s="12">
        <v>0</v>
      </c>
      <c r="F165" s="12">
        <v>60</v>
      </c>
      <c r="G165">
        <f t="shared" si="2"/>
        <v>6</v>
      </c>
    </row>
    <row r="166" spans="1:7" ht="12.75">
      <c r="A166" s="6" t="s">
        <v>45</v>
      </c>
      <c r="B166" s="6" t="s">
        <v>46</v>
      </c>
      <c r="C166" s="12">
        <v>1</v>
      </c>
      <c r="D166" s="12">
        <v>0</v>
      </c>
      <c r="E166" s="12">
        <v>0</v>
      </c>
      <c r="F166" s="12">
        <v>10</v>
      </c>
      <c r="G166">
        <f t="shared" si="2"/>
        <v>1</v>
      </c>
    </row>
    <row r="167" spans="1:7" ht="12.75">
      <c r="A167" s="6" t="s">
        <v>45</v>
      </c>
      <c r="B167" s="6" t="s">
        <v>46</v>
      </c>
      <c r="C167" s="12">
        <v>1</v>
      </c>
      <c r="D167" s="12">
        <v>0</v>
      </c>
      <c r="E167" s="12">
        <v>0</v>
      </c>
      <c r="F167" s="12">
        <v>10</v>
      </c>
      <c r="G167">
        <f t="shared" si="2"/>
        <v>1</v>
      </c>
    </row>
    <row r="168" spans="1:7" ht="12.75">
      <c r="A168" s="6" t="s">
        <v>45</v>
      </c>
      <c r="B168" s="6" t="s">
        <v>46</v>
      </c>
      <c r="C168" s="12">
        <v>0</v>
      </c>
      <c r="D168" s="12">
        <v>0</v>
      </c>
      <c r="E168" s="12">
        <v>0</v>
      </c>
      <c r="F168" s="12">
        <v>0</v>
      </c>
      <c r="G168">
        <f t="shared" si="2"/>
        <v>0</v>
      </c>
    </row>
    <row r="169" spans="1:7" ht="12.75">
      <c r="A169" s="6" t="s">
        <v>191</v>
      </c>
      <c r="B169" s="6" t="s">
        <v>37</v>
      </c>
      <c r="C169" s="12">
        <v>13</v>
      </c>
      <c r="D169" s="12">
        <v>3</v>
      </c>
      <c r="E169" s="12">
        <v>10</v>
      </c>
      <c r="F169" s="12">
        <v>705</v>
      </c>
      <c r="G169">
        <f t="shared" si="2"/>
        <v>26</v>
      </c>
    </row>
    <row r="170" spans="1:7" ht="12.75">
      <c r="A170" s="6" t="s">
        <v>191</v>
      </c>
      <c r="B170" s="6" t="s">
        <v>37</v>
      </c>
      <c r="C170" s="12">
        <v>14</v>
      </c>
      <c r="D170" s="12">
        <v>1</v>
      </c>
      <c r="E170" s="12">
        <v>8</v>
      </c>
      <c r="F170" s="12">
        <v>565</v>
      </c>
      <c r="G170">
        <f t="shared" si="2"/>
        <v>23</v>
      </c>
    </row>
    <row r="171" spans="1:7" ht="12.75">
      <c r="A171" s="6" t="s">
        <v>191</v>
      </c>
      <c r="B171" s="6" t="s">
        <v>37</v>
      </c>
      <c r="C171" s="12">
        <v>11</v>
      </c>
      <c r="D171" s="12">
        <v>1</v>
      </c>
      <c r="E171" s="12">
        <v>6</v>
      </c>
      <c r="F171" s="12">
        <v>435</v>
      </c>
      <c r="G171">
        <f t="shared" si="2"/>
        <v>18</v>
      </c>
    </row>
    <row r="172" spans="1:7" ht="12.75">
      <c r="A172" s="6" t="s">
        <v>191</v>
      </c>
      <c r="B172" s="6" t="s">
        <v>37</v>
      </c>
      <c r="C172" s="12">
        <v>10</v>
      </c>
      <c r="D172" s="12">
        <v>1</v>
      </c>
      <c r="E172" s="12">
        <v>5</v>
      </c>
      <c r="F172" s="12">
        <v>375</v>
      </c>
      <c r="G172">
        <f t="shared" si="2"/>
        <v>16</v>
      </c>
    </row>
    <row r="173" spans="1:7" ht="12.75">
      <c r="A173" s="6" t="s">
        <v>191</v>
      </c>
      <c r="B173" s="6" t="s">
        <v>37</v>
      </c>
      <c r="C173" s="12">
        <v>26</v>
      </c>
      <c r="D173" s="12">
        <v>8</v>
      </c>
      <c r="E173" s="12">
        <v>4</v>
      </c>
      <c r="F173" s="12">
        <v>660</v>
      </c>
      <c r="G173">
        <f t="shared" si="2"/>
        <v>38</v>
      </c>
    </row>
    <row r="174" spans="1:7" ht="12.75">
      <c r="A174" s="6" t="s">
        <v>107</v>
      </c>
      <c r="B174" s="6" t="s">
        <v>108</v>
      </c>
      <c r="C174" s="12">
        <v>55</v>
      </c>
      <c r="D174" s="12">
        <v>18</v>
      </c>
      <c r="E174" s="12">
        <v>28</v>
      </c>
      <c r="F174" s="12">
        <v>3000</v>
      </c>
      <c r="G174">
        <f t="shared" si="2"/>
        <v>101</v>
      </c>
    </row>
    <row r="175" spans="1:7" ht="12.75">
      <c r="A175" s="6" t="s">
        <v>107</v>
      </c>
      <c r="B175" s="6" t="s">
        <v>108</v>
      </c>
      <c r="C175" s="12">
        <v>16</v>
      </c>
      <c r="D175" s="12">
        <v>4</v>
      </c>
      <c r="E175" s="12">
        <v>7</v>
      </c>
      <c r="F175" s="12">
        <v>1210</v>
      </c>
      <c r="G175">
        <f t="shared" si="2"/>
        <v>27</v>
      </c>
    </row>
    <row r="176" spans="1:7" ht="12.75">
      <c r="A176" s="6" t="s">
        <v>107</v>
      </c>
      <c r="B176" s="6" t="s">
        <v>108</v>
      </c>
      <c r="C176" s="12">
        <v>38</v>
      </c>
      <c r="D176" s="12">
        <v>3</v>
      </c>
      <c r="E176" s="12">
        <v>2</v>
      </c>
      <c r="F176" s="12">
        <v>1155</v>
      </c>
      <c r="G176">
        <f t="shared" si="2"/>
        <v>43</v>
      </c>
    </row>
    <row r="177" spans="1:7" ht="12.75">
      <c r="A177" s="6" t="s">
        <v>107</v>
      </c>
      <c r="B177" s="6" t="s">
        <v>108</v>
      </c>
      <c r="C177" s="12">
        <v>6</v>
      </c>
      <c r="D177" s="12">
        <v>7</v>
      </c>
      <c r="E177" s="12">
        <v>0</v>
      </c>
      <c r="F177" s="12">
        <v>835</v>
      </c>
      <c r="G177">
        <f t="shared" si="2"/>
        <v>13</v>
      </c>
    </row>
    <row r="178" spans="1:7" ht="12.75">
      <c r="A178" s="6" t="s">
        <v>107</v>
      </c>
      <c r="B178" s="6" t="s">
        <v>108</v>
      </c>
      <c r="C178" s="12">
        <v>7</v>
      </c>
      <c r="D178" s="12">
        <v>0</v>
      </c>
      <c r="E178" s="12">
        <v>0</v>
      </c>
      <c r="F178" s="12">
        <v>70</v>
      </c>
      <c r="G178">
        <f t="shared" si="2"/>
        <v>7</v>
      </c>
    </row>
    <row r="179" spans="1:7" ht="12.75">
      <c r="A179" s="6" t="s">
        <v>107</v>
      </c>
      <c r="B179" s="6" t="s">
        <v>108</v>
      </c>
      <c r="C179" s="12">
        <v>2</v>
      </c>
      <c r="D179" s="12">
        <v>0</v>
      </c>
      <c r="E179" s="12">
        <v>0</v>
      </c>
      <c r="F179" s="12">
        <v>20</v>
      </c>
      <c r="G179">
        <f t="shared" si="2"/>
        <v>2</v>
      </c>
    </row>
    <row r="180" spans="1:7" ht="12.75">
      <c r="A180" s="6" t="s">
        <v>107</v>
      </c>
      <c r="B180" s="6" t="s">
        <v>108</v>
      </c>
      <c r="C180" s="12">
        <v>2</v>
      </c>
      <c r="D180" s="12">
        <v>0</v>
      </c>
      <c r="E180" s="12">
        <v>0</v>
      </c>
      <c r="F180" s="12">
        <v>20</v>
      </c>
      <c r="G180">
        <f t="shared" si="2"/>
        <v>2</v>
      </c>
    </row>
    <row r="181" spans="1:7" ht="12.75">
      <c r="A181" s="6" t="s">
        <v>96</v>
      </c>
      <c r="B181" s="6" t="s">
        <v>177</v>
      </c>
      <c r="C181" s="12">
        <v>49</v>
      </c>
      <c r="D181" s="12">
        <v>7</v>
      </c>
      <c r="E181" s="12">
        <v>28</v>
      </c>
      <c r="F181" s="12">
        <v>2065</v>
      </c>
      <c r="G181">
        <f t="shared" si="2"/>
        <v>84</v>
      </c>
    </row>
    <row r="182" spans="1:7" ht="12.75">
      <c r="A182" s="6" t="s">
        <v>96</v>
      </c>
      <c r="B182" s="6" t="s">
        <v>177</v>
      </c>
      <c r="C182" s="12">
        <v>75</v>
      </c>
      <c r="D182" s="12">
        <v>10</v>
      </c>
      <c r="E182" s="12">
        <v>27</v>
      </c>
      <c r="F182" s="12">
        <v>3550</v>
      </c>
      <c r="G182">
        <f t="shared" si="2"/>
        <v>112</v>
      </c>
    </row>
    <row r="183" spans="1:7" ht="12.75">
      <c r="A183" s="6" t="s">
        <v>96</v>
      </c>
      <c r="B183" s="6" t="s">
        <v>177</v>
      </c>
      <c r="C183" s="12">
        <v>54</v>
      </c>
      <c r="D183" s="12">
        <v>11</v>
      </c>
      <c r="E183" s="12">
        <v>25</v>
      </c>
      <c r="F183" s="12">
        <v>2065</v>
      </c>
      <c r="G183">
        <f t="shared" si="2"/>
        <v>90</v>
      </c>
    </row>
    <row r="184" spans="1:7" ht="12.75">
      <c r="A184" s="6" t="s">
        <v>96</v>
      </c>
      <c r="B184" s="6" t="s">
        <v>97</v>
      </c>
      <c r="C184" s="12">
        <v>77</v>
      </c>
      <c r="D184" s="12">
        <v>9</v>
      </c>
      <c r="E184" s="12">
        <v>15</v>
      </c>
      <c r="F184" s="12">
        <v>1745</v>
      </c>
      <c r="G184">
        <f t="shared" si="2"/>
        <v>101</v>
      </c>
    </row>
    <row r="185" spans="1:7" ht="12.75">
      <c r="A185" s="6" t="s">
        <v>96</v>
      </c>
      <c r="B185" s="6" t="s">
        <v>97</v>
      </c>
      <c r="C185" s="12">
        <v>12</v>
      </c>
      <c r="D185" s="12">
        <v>1</v>
      </c>
      <c r="E185" s="12">
        <v>0</v>
      </c>
      <c r="F185" s="12">
        <v>145</v>
      </c>
      <c r="G185">
        <f t="shared" si="2"/>
        <v>13</v>
      </c>
    </row>
    <row r="186" spans="1:7" ht="12.75">
      <c r="A186" s="6" t="s">
        <v>96</v>
      </c>
      <c r="B186" s="6" t="s">
        <v>97</v>
      </c>
      <c r="C186" s="12">
        <v>12</v>
      </c>
      <c r="D186" s="12">
        <v>0</v>
      </c>
      <c r="E186" s="12">
        <v>0</v>
      </c>
      <c r="F186" s="12">
        <v>520</v>
      </c>
      <c r="G186">
        <f t="shared" si="2"/>
        <v>12</v>
      </c>
    </row>
    <row r="187" spans="1:7" ht="12.75">
      <c r="A187" s="6" t="s">
        <v>96</v>
      </c>
      <c r="B187" s="6" t="s">
        <v>97</v>
      </c>
      <c r="C187" s="12">
        <v>2</v>
      </c>
      <c r="D187" s="12">
        <v>0</v>
      </c>
      <c r="E187" s="12">
        <v>0</v>
      </c>
      <c r="F187" s="12">
        <v>420</v>
      </c>
      <c r="G187">
        <f t="shared" si="2"/>
        <v>2</v>
      </c>
    </row>
    <row r="188" spans="1:7" ht="12.75">
      <c r="A188" s="6" t="s">
        <v>262</v>
      </c>
      <c r="B188" s="6" t="s">
        <v>263</v>
      </c>
      <c r="C188" s="12">
        <v>13</v>
      </c>
      <c r="D188" s="12">
        <v>2</v>
      </c>
      <c r="E188" s="12">
        <v>4</v>
      </c>
      <c r="F188" s="12">
        <v>380</v>
      </c>
      <c r="G188">
        <f t="shared" si="2"/>
        <v>19</v>
      </c>
    </row>
    <row r="189" spans="1:7" ht="12.75">
      <c r="A189" s="6" t="s">
        <v>262</v>
      </c>
      <c r="B189" s="6" t="s">
        <v>263</v>
      </c>
      <c r="C189" s="12">
        <v>5</v>
      </c>
      <c r="D189" s="12">
        <v>1</v>
      </c>
      <c r="E189" s="12">
        <v>0</v>
      </c>
      <c r="F189" s="12">
        <v>75</v>
      </c>
      <c r="G189">
        <f t="shared" si="2"/>
        <v>6</v>
      </c>
    </row>
    <row r="190" spans="1:7" ht="12.75">
      <c r="A190" s="6" t="s">
        <v>262</v>
      </c>
      <c r="B190" s="6" t="s">
        <v>263</v>
      </c>
      <c r="C190" s="12">
        <v>1</v>
      </c>
      <c r="D190" s="12">
        <v>0</v>
      </c>
      <c r="E190" s="12">
        <v>0</v>
      </c>
      <c r="F190" s="12">
        <v>10</v>
      </c>
      <c r="G190">
        <f t="shared" si="2"/>
        <v>1</v>
      </c>
    </row>
    <row r="191" spans="1:7" ht="12.75">
      <c r="A191" s="6" t="s">
        <v>225</v>
      </c>
      <c r="B191" s="6" t="s">
        <v>193</v>
      </c>
      <c r="C191" s="12">
        <v>8</v>
      </c>
      <c r="D191" s="12">
        <v>0</v>
      </c>
      <c r="E191" s="12">
        <v>3</v>
      </c>
      <c r="F191" s="12">
        <v>230</v>
      </c>
      <c r="G191">
        <f t="shared" si="2"/>
        <v>11</v>
      </c>
    </row>
    <row r="192" spans="1:7" ht="12.75">
      <c r="A192" s="6" t="s">
        <v>225</v>
      </c>
      <c r="B192" s="6" t="s">
        <v>193</v>
      </c>
      <c r="C192" s="12">
        <v>2</v>
      </c>
      <c r="D192" s="12">
        <v>0</v>
      </c>
      <c r="E192" s="12">
        <v>3</v>
      </c>
      <c r="F192" s="12">
        <v>170</v>
      </c>
      <c r="G192">
        <f t="shared" si="2"/>
        <v>5</v>
      </c>
    </row>
    <row r="193" spans="1:7" ht="12.75">
      <c r="A193" s="6" t="s">
        <v>225</v>
      </c>
      <c r="B193" s="6" t="s">
        <v>193</v>
      </c>
      <c r="C193" s="12">
        <v>10</v>
      </c>
      <c r="D193" s="12">
        <v>2</v>
      </c>
      <c r="E193" s="12">
        <v>1</v>
      </c>
      <c r="F193" s="12">
        <v>200</v>
      </c>
      <c r="G193">
        <f t="shared" si="2"/>
        <v>13</v>
      </c>
    </row>
    <row r="194" spans="1:7" ht="12.75">
      <c r="A194" s="6" t="s">
        <v>225</v>
      </c>
      <c r="B194" s="6" t="s">
        <v>193</v>
      </c>
      <c r="C194" s="12">
        <v>10</v>
      </c>
      <c r="D194" s="12">
        <v>1</v>
      </c>
      <c r="E194" s="12">
        <v>1</v>
      </c>
      <c r="F194" s="12">
        <v>175</v>
      </c>
      <c r="G194">
        <f aca="true" t="shared" si="3" ref="G194:G257">SUM(C194:E194)</f>
        <v>12</v>
      </c>
    </row>
    <row r="195" spans="1:7" ht="12.75">
      <c r="A195" s="6" t="s">
        <v>225</v>
      </c>
      <c r="B195" s="6" t="s">
        <v>193</v>
      </c>
      <c r="C195" s="12">
        <v>8</v>
      </c>
      <c r="D195" s="12">
        <v>0</v>
      </c>
      <c r="E195" s="12">
        <v>0</v>
      </c>
      <c r="F195" s="12">
        <v>80</v>
      </c>
      <c r="G195">
        <f t="shared" si="3"/>
        <v>8</v>
      </c>
    </row>
    <row r="196" spans="1:7" ht="12.75">
      <c r="A196" s="6" t="s">
        <v>225</v>
      </c>
      <c r="B196" s="6" t="s">
        <v>193</v>
      </c>
      <c r="C196" s="12">
        <v>0</v>
      </c>
      <c r="D196" s="12">
        <v>1</v>
      </c>
      <c r="E196" s="12">
        <v>0</v>
      </c>
      <c r="F196" s="12">
        <v>25</v>
      </c>
      <c r="G196">
        <f t="shared" si="3"/>
        <v>1</v>
      </c>
    </row>
    <row r="197" spans="1:7" ht="12.75">
      <c r="A197" s="6" t="s">
        <v>361</v>
      </c>
      <c r="B197" s="6" t="s">
        <v>362</v>
      </c>
      <c r="C197" s="12">
        <v>32</v>
      </c>
      <c r="D197" s="12">
        <v>1</v>
      </c>
      <c r="E197" s="12">
        <v>7</v>
      </c>
      <c r="F197" s="12">
        <v>1695</v>
      </c>
      <c r="G197">
        <f t="shared" si="3"/>
        <v>40</v>
      </c>
    </row>
    <row r="198" spans="1:7" ht="12.75">
      <c r="A198" s="6" t="s">
        <v>361</v>
      </c>
      <c r="B198" s="6" t="s">
        <v>362</v>
      </c>
      <c r="C198" s="12">
        <v>11</v>
      </c>
      <c r="D198" s="12">
        <v>1</v>
      </c>
      <c r="E198" s="12">
        <v>3</v>
      </c>
      <c r="F198" s="12">
        <v>285</v>
      </c>
      <c r="G198">
        <f t="shared" si="3"/>
        <v>15</v>
      </c>
    </row>
    <row r="199" spans="1:7" ht="12.75">
      <c r="A199" s="6" t="s">
        <v>361</v>
      </c>
      <c r="B199" s="6" t="s">
        <v>362</v>
      </c>
      <c r="C199" s="12">
        <v>7</v>
      </c>
      <c r="D199" s="12">
        <v>0</v>
      </c>
      <c r="E199" s="12">
        <v>0</v>
      </c>
      <c r="F199" s="12">
        <v>70</v>
      </c>
      <c r="G199">
        <f t="shared" si="3"/>
        <v>7</v>
      </c>
    </row>
    <row r="200" spans="1:7" ht="12.75">
      <c r="A200" s="6" t="s">
        <v>361</v>
      </c>
      <c r="B200" s="6" t="s">
        <v>362</v>
      </c>
      <c r="C200" s="12">
        <v>0</v>
      </c>
      <c r="D200" s="12">
        <v>0</v>
      </c>
      <c r="E200" s="12">
        <v>0</v>
      </c>
      <c r="F200" s="12">
        <v>1000</v>
      </c>
      <c r="G200">
        <f t="shared" si="3"/>
        <v>0</v>
      </c>
    </row>
    <row r="201" spans="1:7" ht="12.75">
      <c r="A201" s="6" t="s">
        <v>155</v>
      </c>
      <c r="B201" s="6" t="s">
        <v>156</v>
      </c>
      <c r="C201" s="12">
        <v>64</v>
      </c>
      <c r="D201" s="12">
        <v>6</v>
      </c>
      <c r="E201" s="12">
        <v>24</v>
      </c>
      <c r="F201" s="12">
        <v>3190</v>
      </c>
      <c r="G201">
        <f t="shared" si="3"/>
        <v>94</v>
      </c>
    </row>
    <row r="202" spans="1:7" ht="12.75">
      <c r="A202" s="6" t="s">
        <v>155</v>
      </c>
      <c r="B202" s="6" t="s">
        <v>156</v>
      </c>
      <c r="C202" s="12">
        <v>106</v>
      </c>
      <c r="D202" s="12">
        <v>7</v>
      </c>
      <c r="E202" s="12">
        <v>15</v>
      </c>
      <c r="F202" s="12">
        <v>3185</v>
      </c>
      <c r="G202">
        <f t="shared" si="3"/>
        <v>128</v>
      </c>
    </row>
    <row r="203" spans="1:7" ht="12.75">
      <c r="A203" s="6" t="s">
        <v>155</v>
      </c>
      <c r="B203" s="6" t="s">
        <v>115</v>
      </c>
      <c r="C203" s="12">
        <v>30</v>
      </c>
      <c r="D203" s="12">
        <v>5</v>
      </c>
      <c r="E203" s="12">
        <v>11</v>
      </c>
      <c r="F203" s="12">
        <v>975</v>
      </c>
      <c r="G203">
        <f t="shared" si="3"/>
        <v>46</v>
      </c>
    </row>
    <row r="204" spans="1:7" ht="12.75">
      <c r="A204" s="6" t="s">
        <v>155</v>
      </c>
      <c r="B204" s="6" t="s">
        <v>156</v>
      </c>
      <c r="C204" s="12">
        <v>39</v>
      </c>
      <c r="D204" s="12">
        <v>2</v>
      </c>
      <c r="E204" s="12">
        <v>0</v>
      </c>
      <c r="F204" s="12">
        <v>440</v>
      </c>
      <c r="G204">
        <f t="shared" si="3"/>
        <v>41</v>
      </c>
    </row>
    <row r="205" spans="1:7" ht="12.75">
      <c r="A205" s="6" t="s">
        <v>155</v>
      </c>
      <c r="B205" s="6" t="s">
        <v>115</v>
      </c>
      <c r="C205" s="12">
        <v>3</v>
      </c>
      <c r="D205" s="12">
        <v>0</v>
      </c>
      <c r="E205" s="12">
        <v>0</v>
      </c>
      <c r="F205" s="12">
        <v>30</v>
      </c>
      <c r="G205">
        <f t="shared" si="3"/>
        <v>3</v>
      </c>
    </row>
    <row r="206" spans="1:7" ht="12.75">
      <c r="A206" s="6" t="s">
        <v>92</v>
      </c>
      <c r="B206" s="6" t="s">
        <v>195</v>
      </c>
      <c r="C206" s="12">
        <v>71</v>
      </c>
      <c r="D206" s="12">
        <v>8</v>
      </c>
      <c r="E206" s="12">
        <v>19</v>
      </c>
      <c r="F206" s="12">
        <v>1860</v>
      </c>
      <c r="G206">
        <f t="shared" si="3"/>
        <v>98</v>
      </c>
    </row>
    <row r="207" spans="1:7" ht="12.75">
      <c r="A207" s="6" t="s">
        <v>92</v>
      </c>
      <c r="B207" s="6" t="s">
        <v>195</v>
      </c>
      <c r="C207" s="13">
        <v>92</v>
      </c>
      <c r="D207" s="13">
        <v>9</v>
      </c>
      <c r="E207" s="13">
        <v>15</v>
      </c>
      <c r="F207" s="13">
        <v>1895</v>
      </c>
      <c r="G207">
        <f t="shared" si="3"/>
        <v>116</v>
      </c>
    </row>
    <row r="208" spans="1:7" ht="12.75">
      <c r="A208" s="6" t="s">
        <v>92</v>
      </c>
      <c r="B208" s="6" t="s">
        <v>195</v>
      </c>
      <c r="C208" s="12">
        <v>42</v>
      </c>
      <c r="D208" s="12">
        <v>7</v>
      </c>
      <c r="E208" s="12">
        <v>14</v>
      </c>
      <c r="F208" s="12">
        <v>2295</v>
      </c>
      <c r="G208">
        <f t="shared" si="3"/>
        <v>63</v>
      </c>
    </row>
    <row r="209" spans="1:7" ht="12.75">
      <c r="A209" s="6" t="s">
        <v>92</v>
      </c>
      <c r="B209" s="6" t="s">
        <v>430</v>
      </c>
      <c r="C209" s="12">
        <v>13</v>
      </c>
      <c r="D209" s="12">
        <v>4</v>
      </c>
      <c r="E209" s="12">
        <v>13</v>
      </c>
      <c r="F209" s="12">
        <v>880</v>
      </c>
      <c r="G209">
        <f t="shared" si="3"/>
        <v>30</v>
      </c>
    </row>
    <row r="210" spans="1:7" ht="12.75">
      <c r="A210" s="6" t="s">
        <v>92</v>
      </c>
      <c r="B210" s="6" t="s">
        <v>195</v>
      </c>
      <c r="C210" s="12">
        <v>28</v>
      </c>
      <c r="D210" s="12">
        <v>7</v>
      </c>
      <c r="E210" s="12">
        <v>10</v>
      </c>
      <c r="F210" s="12">
        <v>1955</v>
      </c>
      <c r="G210">
        <f t="shared" si="3"/>
        <v>45</v>
      </c>
    </row>
    <row r="211" spans="1:7" ht="12.75">
      <c r="A211" s="6" t="s">
        <v>92</v>
      </c>
      <c r="B211" s="6" t="s">
        <v>430</v>
      </c>
      <c r="C211" s="12">
        <v>10</v>
      </c>
      <c r="D211" s="12">
        <v>1</v>
      </c>
      <c r="E211" s="12">
        <v>9</v>
      </c>
      <c r="F211" s="12">
        <v>575</v>
      </c>
      <c r="G211">
        <f t="shared" si="3"/>
        <v>20</v>
      </c>
    </row>
    <row r="212" spans="1:7" ht="12.75">
      <c r="A212" s="6" t="s">
        <v>92</v>
      </c>
      <c r="B212" s="6" t="s">
        <v>195</v>
      </c>
      <c r="C212" s="12">
        <v>53</v>
      </c>
      <c r="D212" s="12">
        <v>6</v>
      </c>
      <c r="E212" s="12">
        <v>7</v>
      </c>
      <c r="F212" s="12">
        <v>1030</v>
      </c>
      <c r="G212">
        <f t="shared" si="3"/>
        <v>66</v>
      </c>
    </row>
    <row r="213" spans="1:7" ht="12.75">
      <c r="A213" s="6" t="s">
        <v>92</v>
      </c>
      <c r="B213" s="6" t="s">
        <v>195</v>
      </c>
      <c r="C213" s="12">
        <v>0</v>
      </c>
      <c r="D213" s="12">
        <v>0</v>
      </c>
      <c r="E213" s="12">
        <v>0</v>
      </c>
      <c r="F213" s="12">
        <v>0</v>
      </c>
      <c r="G213">
        <f t="shared" si="3"/>
        <v>0</v>
      </c>
    </row>
    <row r="214" spans="1:7" ht="12.75">
      <c r="A214" s="6" t="s">
        <v>85</v>
      </c>
      <c r="B214" s="6" t="s">
        <v>180</v>
      </c>
      <c r="C214" s="12">
        <v>20</v>
      </c>
      <c r="D214" s="12">
        <v>14</v>
      </c>
      <c r="E214" s="12">
        <v>14</v>
      </c>
      <c r="F214" s="12">
        <v>1250</v>
      </c>
      <c r="G214">
        <f t="shared" si="3"/>
        <v>48</v>
      </c>
    </row>
    <row r="215" spans="1:7" ht="12.75">
      <c r="A215" s="6" t="s">
        <v>85</v>
      </c>
      <c r="B215" s="6" t="s">
        <v>180</v>
      </c>
      <c r="C215" s="12">
        <v>41</v>
      </c>
      <c r="D215" s="12">
        <v>8</v>
      </c>
      <c r="E215" s="12">
        <v>12</v>
      </c>
      <c r="F215" s="12">
        <v>1210</v>
      </c>
      <c r="G215">
        <f t="shared" si="3"/>
        <v>61</v>
      </c>
    </row>
    <row r="216" spans="1:7" ht="12.75">
      <c r="A216" s="6" t="s">
        <v>85</v>
      </c>
      <c r="B216" s="6" t="s">
        <v>180</v>
      </c>
      <c r="C216" s="12">
        <v>41</v>
      </c>
      <c r="D216" s="12">
        <v>3</v>
      </c>
      <c r="E216" s="12">
        <v>11</v>
      </c>
      <c r="F216" s="12">
        <v>1035</v>
      </c>
      <c r="G216">
        <f t="shared" si="3"/>
        <v>55</v>
      </c>
    </row>
    <row r="217" spans="1:7" ht="12.75">
      <c r="A217" s="6" t="s">
        <v>85</v>
      </c>
      <c r="B217" s="6" t="s">
        <v>180</v>
      </c>
      <c r="C217" s="12">
        <v>35</v>
      </c>
      <c r="D217" s="12">
        <v>4</v>
      </c>
      <c r="E217" s="12">
        <v>6</v>
      </c>
      <c r="F217" s="12">
        <v>750</v>
      </c>
      <c r="G217">
        <f t="shared" si="3"/>
        <v>45</v>
      </c>
    </row>
    <row r="218" spans="1:7" ht="12.75">
      <c r="A218" s="6" t="s">
        <v>85</v>
      </c>
      <c r="B218" s="6" t="s">
        <v>180</v>
      </c>
      <c r="C218" s="12">
        <v>20</v>
      </c>
      <c r="D218" s="12">
        <v>6</v>
      </c>
      <c r="E218" s="12">
        <v>6</v>
      </c>
      <c r="F218" s="12">
        <v>1450</v>
      </c>
      <c r="G218">
        <f t="shared" si="3"/>
        <v>32</v>
      </c>
    </row>
    <row r="219" spans="1:7" ht="12.75">
      <c r="A219" s="6" t="s">
        <v>85</v>
      </c>
      <c r="B219" s="6" t="s">
        <v>180</v>
      </c>
      <c r="C219" s="12">
        <v>29</v>
      </c>
      <c r="D219" s="12">
        <v>3</v>
      </c>
      <c r="E219" s="12">
        <v>5</v>
      </c>
      <c r="F219" s="12">
        <v>615</v>
      </c>
      <c r="G219">
        <f t="shared" si="3"/>
        <v>37</v>
      </c>
    </row>
    <row r="220" spans="1:7" ht="12.75">
      <c r="A220" s="6" t="s">
        <v>85</v>
      </c>
      <c r="B220" s="6" t="s">
        <v>300</v>
      </c>
      <c r="C220" s="12">
        <v>17</v>
      </c>
      <c r="D220" s="12">
        <v>2</v>
      </c>
      <c r="E220" s="12">
        <v>0</v>
      </c>
      <c r="F220" s="12">
        <v>220</v>
      </c>
      <c r="G220">
        <f t="shared" si="3"/>
        <v>19</v>
      </c>
    </row>
    <row r="221" spans="1:7" ht="12.75">
      <c r="A221" s="6" t="s">
        <v>54</v>
      </c>
      <c r="B221" s="6" t="s">
        <v>55</v>
      </c>
      <c r="C221" s="12">
        <v>50</v>
      </c>
      <c r="D221" s="12">
        <v>3</v>
      </c>
      <c r="E221" s="12">
        <v>4</v>
      </c>
      <c r="F221" s="12">
        <v>775</v>
      </c>
      <c r="G221">
        <f t="shared" si="3"/>
        <v>57</v>
      </c>
    </row>
    <row r="222" spans="1:7" ht="12.75">
      <c r="A222" s="6" t="s">
        <v>54</v>
      </c>
      <c r="B222" s="6" t="s">
        <v>55</v>
      </c>
      <c r="C222" s="12">
        <v>10</v>
      </c>
      <c r="D222" s="12">
        <v>0</v>
      </c>
      <c r="E222" s="12">
        <v>1</v>
      </c>
      <c r="F222" s="12">
        <v>150</v>
      </c>
      <c r="G222">
        <f t="shared" si="3"/>
        <v>11</v>
      </c>
    </row>
    <row r="223" spans="1:7" ht="12.75">
      <c r="A223" s="6" t="s">
        <v>54</v>
      </c>
      <c r="B223" s="6" t="s">
        <v>55</v>
      </c>
      <c r="C223" s="12">
        <v>5</v>
      </c>
      <c r="D223" s="12">
        <v>0</v>
      </c>
      <c r="E223" s="12">
        <v>1</v>
      </c>
      <c r="F223" s="12">
        <v>100</v>
      </c>
      <c r="G223">
        <f t="shared" si="3"/>
        <v>6</v>
      </c>
    </row>
    <row r="224" spans="1:7" ht="12.75">
      <c r="A224" s="6" t="s">
        <v>54</v>
      </c>
      <c r="B224" s="6" t="s">
        <v>55</v>
      </c>
      <c r="C224" s="12">
        <v>45</v>
      </c>
      <c r="D224" s="12">
        <v>1</v>
      </c>
      <c r="E224" s="12">
        <v>0</v>
      </c>
      <c r="F224" s="12">
        <v>475</v>
      </c>
      <c r="G224">
        <f t="shared" si="3"/>
        <v>46</v>
      </c>
    </row>
    <row r="225" spans="1:7" ht="12.75">
      <c r="A225" s="6" t="s">
        <v>54</v>
      </c>
      <c r="B225" s="6" t="s">
        <v>55</v>
      </c>
      <c r="C225" s="12">
        <v>14</v>
      </c>
      <c r="D225" s="12">
        <v>1</v>
      </c>
      <c r="E225" s="12">
        <v>0</v>
      </c>
      <c r="F225" s="12">
        <v>165</v>
      </c>
      <c r="G225">
        <f t="shared" si="3"/>
        <v>15</v>
      </c>
    </row>
    <row r="226" spans="1:7" ht="12.75">
      <c r="A226" s="6" t="s">
        <v>54</v>
      </c>
      <c r="B226" s="6" t="s">
        <v>55</v>
      </c>
      <c r="C226" s="12">
        <v>2</v>
      </c>
      <c r="D226" s="12">
        <v>1</v>
      </c>
      <c r="E226" s="12">
        <v>0</v>
      </c>
      <c r="F226" s="12">
        <v>45</v>
      </c>
      <c r="G226">
        <f t="shared" si="3"/>
        <v>3</v>
      </c>
    </row>
    <row r="227" spans="1:7" ht="12.75">
      <c r="A227" s="6" t="s">
        <v>54</v>
      </c>
      <c r="B227" s="6" t="s">
        <v>55</v>
      </c>
      <c r="C227" s="12">
        <v>3</v>
      </c>
      <c r="D227" s="12">
        <v>0</v>
      </c>
      <c r="E227" s="12">
        <v>0</v>
      </c>
      <c r="F227" s="12">
        <v>30</v>
      </c>
      <c r="G227">
        <f t="shared" si="3"/>
        <v>3</v>
      </c>
    </row>
    <row r="228" spans="1:7" ht="12.75">
      <c r="A228" s="6" t="s">
        <v>184</v>
      </c>
      <c r="B228" s="6" t="s">
        <v>185</v>
      </c>
      <c r="C228" s="12">
        <v>12</v>
      </c>
      <c r="D228" s="12">
        <v>3</v>
      </c>
      <c r="E228" s="12">
        <v>3</v>
      </c>
      <c r="F228" s="12">
        <v>345</v>
      </c>
      <c r="G228">
        <f t="shared" si="3"/>
        <v>18</v>
      </c>
    </row>
    <row r="229" spans="1:7" ht="12.75">
      <c r="A229" s="6" t="s">
        <v>184</v>
      </c>
      <c r="B229" s="6" t="s">
        <v>185</v>
      </c>
      <c r="C229" s="12">
        <v>11</v>
      </c>
      <c r="D229" s="12">
        <v>0</v>
      </c>
      <c r="E229" s="12">
        <v>1</v>
      </c>
      <c r="F229" s="12">
        <v>160</v>
      </c>
      <c r="G229">
        <f t="shared" si="3"/>
        <v>12</v>
      </c>
    </row>
    <row r="230" spans="1:7" ht="12.75">
      <c r="A230" s="6" t="s">
        <v>184</v>
      </c>
      <c r="B230" s="6" t="s">
        <v>185</v>
      </c>
      <c r="C230" s="12">
        <v>20</v>
      </c>
      <c r="D230" s="12">
        <v>2</v>
      </c>
      <c r="E230" s="12">
        <v>0</v>
      </c>
      <c r="F230" s="12">
        <v>250</v>
      </c>
      <c r="G230">
        <f t="shared" si="3"/>
        <v>22</v>
      </c>
    </row>
    <row r="231" spans="1:7" ht="12.75">
      <c r="A231" s="6" t="s">
        <v>184</v>
      </c>
      <c r="B231" s="6" t="s">
        <v>185</v>
      </c>
      <c r="C231" s="13">
        <v>9</v>
      </c>
      <c r="D231" s="13">
        <v>0</v>
      </c>
      <c r="E231" s="13">
        <v>0</v>
      </c>
      <c r="F231" s="13">
        <v>90</v>
      </c>
      <c r="G231">
        <f t="shared" si="3"/>
        <v>9</v>
      </c>
    </row>
    <row r="232" spans="1:7" ht="12.75">
      <c r="A232" s="6" t="s">
        <v>172</v>
      </c>
      <c r="B232" s="6" t="s">
        <v>144</v>
      </c>
      <c r="C232" s="12">
        <v>71</v>
      </c>
      <c r="D232" s="12">
        <v>22</v>
      </c>
      <c r="E232" s="12">
        <v>81</v>
      </c>
      <c r="F232" s="12">
        <v>6510</v>
      </c>
      <c r="G232">
        <f t="shared" si="3"/>
        <v>174</v>
      </c>
    </row>
    <row r="233" spans="1:7" ht="12.75">
      <c r="A233" s="6" t="s">
        <v>172</v>
      </c>
      <c r="B233" s="6" t="s">
        <v>144</v>
      </c>
      <c r="C233" s="12">
        <v>22</v>
      </c>
      <c r="D233" s="12">
        <v>7</v>
      </c>
      <c r="E233" s="12">
        <v>21</v>
      </c>
      <c r="F233" s="12">
        <v>1445</v>
      </c>
      <c r="G233">
        <f t="shared" si="3"/>
        <v>50</v>
      </c>
    </row>
    <row r="234" spans="1:7" ht="12.75">
      <c r="A234" s="6" t="s">
        <v>172</v>
      </c>
      <c r="B234" s="6" t="s">
        <v>144</v>
      </c>
      <c r="C234" s="12">
        <v>7</v>
      </c>
      <c r="D234" s="12">
        <v>4</v>
      </c>
      <c r="E234" s="12">
        <v>21</v>
      </c>
      <c r="F234" s="12">
        <v>1220</v>
      </c>
      <c r="G234">
        <f t="shared" si="3"/>
        <v>32</v>
      </c>
    </row>
    <row r="235" spans="1:7" ht="12.75">
      <c r="A235" s="6" t="s">
        <v>172</v>
      </c>
      <c r="B235" s="6" t="s">
        <v>144</v>
      </c>
      <c r="C235" s="12">
        <v>45</v>
      </c>
      <c r="D235" s="12">
        <v>9</v>
      </c>
      <c r="E235" s="12">
        <v>15</v>
      </c>
      <c r="F235" s="12">
        <v>1425</v>
      </c>
      <c r="G235">
        <f t="shared" si="3"/>
        <v>69</v>
      </c>
    </row>
    <row r="236" spans="1:7" ht="12.75">
      <c r="A236" s="6" t="s">
        <v>172</v>
      </c>
      <c r="B236" s="6" t="s">
        <v>144</v>
      </c>
      <c r="C236" s="13">
        <v>9</v>
      </c>
      <c r="D236" s="13">
        <v>0</v>
      </c>
      <c r="E236" s="13">
        <v>7</v>
      </c>
      <c r="F236" s="13">
        <v>440</v>
      </c>
      <c r="G236">
        <f t="shared" si="3"/>
        <v>16</v>
      </c>
    </row>
    <row r="237" spans="1:7" ht="12.75">
      <c r="A237" s="6" t="s">
        <v>326</v>
      </c>
      <c r="B237" s="6" t="s">
        <v>327</v>
      </c>
      <c r="C237" s="12">
        <v>16</v>
      </c>
      <c r="D237" s="12">
        <v>0</v>
      </c>
      <c r="E237" s="12">
        <v>4</v>
      </c>
      <c r="F237" s="12">
        <v>1160</v>
      </c>
      <c r="G237">
        <f t="shared" si="3"/>
        <v>20</v>
      </c>
    </row>
    <row r="238" spans="1:7" ht="12.75">
      <c r="A238" s="6" t="s">
        <v>326</v>
      </c>
      <c r="B238" s="6" t="s">
        <v>327</v>
      </c>
      <c r="C238" s="12">
        <v>7</v>
      </c>
      <c r="D238" s="12">
        <v>0</v>
      </c>
      <c r="E238" s="12">
        <v>2</v>
      </c>
      <c r="F238" s="12">
        <v>970</v>
      </c>
      <c r="G238">
        <f t="shared" si="3"/>
        <v>9</v>
      </c>
    </row>
    <row r="239" spans="1:7" ht="12.75">
      <c r="A239" s="6" t="s">
        <v>326</v>
      </c>
      <c r="B239" s="6" t="s">
        <v>327</v>
      </c>
      <c r="C239" s="12">
        <v>7</v>
      </c>
      <c r="D239" s="12">
        <v>0</v>
      </c>
      <c r="E239" s="12">
        <v>1</v>
      </c>
      <c r="F239" s="12">
        <v>920</v>
      </c>
      <c r="G239">
        <f t="shared" si="3"/>
        <v>8</v>
      </c>
    </row>
    <row r="240" spans="1:7" ht="12.75">
      <c r="A240" s="6" t="s">
        <v>326</v>
      </c>
      <c r="B240" s="6" t="s">
        <v>327</v>
      </c>
      <c r="C240" s="13">
        <v>9</v>
      </c>
      <c r="D240" s="13">
        <v>0</v>
      </c>
      <c r="E240" s="13">
        <v>0</v>
      </c>
      <c r="F240" s="13">
        <v>90</v>
      </c>
      <c r="G240">
        <f t="shared" si="3"/>
        <v>9</v>
      </c>
    </row>
    <row r="241" spans="1:7" ht="12.75">
      <c r="A241" s="6" t="s">
        <v>326</v>
      </c>
      <c r="B241" s="6" t="s">
        <v>327</v>
      </c>
      <c r="C241" s="12">
        <v>1</v>
      </c>
      <c r="D241" s="12">
        <v>0</v>
      </c>
      <c r="E241" s="12">
        <v>0</v>
      </c>
      <c r="F241" s="12">
        <v>10</v>
      </c>
      <c r="G241">
        <f t="shared" si="3"/>
        <v>1</v>
      </c>
    </row>
    <row r="242" spans="1:7" ht="12.75">
      <c r="A242" s="6" t="s">
        <v>200</v>
      </c>
      <c r="B242" s="6" t="s">
        <v>201</v>
      </c>
      <c r="C242" s="12">
        <v>143</v>
      </c>
      <c r="D242" s="12">
        <v>10</v>
      </c>
      <c r="E242" s="12">
        <v>17</v>
      </c>
      <c r="F242" s="12">
        <v>2530</v>
      </c>
      <c r="G242">
        <f t="shared" si="3"/>
        <v>170</v>
      </c>
    </row>
    <row r="243" spans="1:7" ht="12.75">
      <c r="A243" s="6" t="s">
        <v>200</v>
      </c>
      <c r="B243" s="6" t="s">
        <v>201</v>
      </c>
      <c r="C243" s="12">
        <v>59</v>
      </c>
      <c r="D243" s="12">
        <v>2</v>
      </c>
      <c r="E243" s="12">
        <v>14</v>
      </c>
      <c r="F243" s="12">
        <v>1340</v>
      </c>
      <c r="G243">
        <f t="shared" si="3"/>
        <v>75</v>
      </c>
    </row>
    <row r="244" spans="1:7" ht="12.75">
      <c r="A244" s="6" t="s">
        <v>200</v>
      </c>
      <c r="B244" s="6" t="s">
        <v>201</v>
      </c>
      <c r="C244" s="12">
        <v>134</v>
      </c>
      <c r="D244" s="12">
        <v>2</v>
      </c>
      <c r="E244" s="12">
        <v>4</v>
      </c>
      <c r="F244" s="12">
        <v>1590</v>
      </c>
      <c r="G244">
        <f t="shared" si="3"/>
        <v>140</v>
      </c>
    </row>
    <row r="245" spans="1:7" ht="12.75">
      <c r="A245" s="6" t="s">
        <v>200</v>
      </c>
      <c r="B245" s="6" t="s">
        <v>201</v>
      </c>
      <c r="C245" s="12">
        <v>54</v>
      </c>
      <c r="D245" s="12">
        <v>1</v>
      </c>
      <c r="E245" s="12">
        <v>2</v>
      </c>
      <c r="F245" s="12">
        <v>665</v>
      </c>
      <c r="G245">
        <f t="shared" si="3"/>
        <v>57</v>
      </c>
    </row>
    <row r="246" spans="1:7" ht="12.75">
      <c r="A246" s="6" t="s">
        <v>200</v>
      </c>
      <c r="B246" s="6" t="s">
        <v>201</v>
      </c>
      <c r="C246" s="12">
        <v>37</v>
      </c>
      <c r="D246" s="12">
        <v>2</v>
      </c>
      <c r="E246" s="12">
        <v>1</v>
      </c>
      <c r="F246" s="12">
        <v>470</v>
      </c>
      <c r="G246">
        <f t="shared" si="3"/>
        <v>40</v>
      </c>
    </row>
    <row r="247" spans="1:7" ht="12.75">
      <c r="A247" s="6" t="s">
        <v>205</v>
      </c>
      <c r="B247" s="6" t="s">
        <v>201</v>
      </c>
      <c r="C247" s="12">
        <v>37</v>
      </c>
      <c r="D247" s="12">
        <v>3</v>
      </c>
      <c r="E247" s="12">
        <v>27</v>
      </c>
      <c r="F247" s="12">
        <v>1795</v>
      </c>
      <c r="G247">
        <f t="shared" si="3"/>
        <v>67</v>
      </c>
    </row>
    <row r="248" spans="1:7" ht="12.75">
      <c r="A248" s="6" t="s">
        <v>205</v>
      </c>
      <c r="B248" s="6" t="s">
        <v>201</v>
      </c>
      <c r="C248" s="12">
        <v>31</v>
      </c>
      <c r="D248" s="12">
        <v>4</v>
      </c>
      <c r="E248" s="12">
        <v>11</v>
      </c>
      <c r="F248" s="12">
        <v>960</v>
      </c>
      <c r="G248">
        <f t="shared" si="3"/>
        <v>46</v>
      </c>
    </row>
    <row r="249" spans="1:7" ht="12.75">
      <c r="A249" s="6" t="s">
        <v>205</v>
      </c>
      <c r="B249" s="6" t="s">
        <v>201</v>
      </c>
      <c r="C249" s="12">
        <v>17</v>
      </c>
      <c r="D249" s="12">
        <v>2</v>
      </c>
      <c r="E249" s="12">
        <v>8</v>
      </c>
      <c r="F249" s="12">
        <v>620</v>
      </c>
      <c r="G249">
        <f t="shared" si="3"/>
        <v>27</v>
      </c>
    </row>
    <row r="250" spans="1:7" ht="12.75">
      <c r="A250" s="6" t="s">
        <v>205</v>
      </c>
      <c r="B250" s="6" t="s">
        <v>201</v>
      </c>
      <c r="C250" s="12">
        <v>37</v>
      </c>
      <c r="D250" s="12">
        <v>0</v>
      </c>
      <c r="E250" s="12">
        <v>1</v>
      </c>
      <c r="F250" s="12">
        <v>420</v>
      </c>
      <c r="G250">
        <f t="shared" si="3"/>
        <v>38</v>
      </c>
    </row>
    <row r="251" spans="1:7" ht="12.75">
      <c r="A251" s="6" t="s">
        <v>205</v>
      </c>
      <c r="B251" s="6" t="s">
        <v>201</v>
      </c>
      <c r="C251" s="12">
        <v>35</v>
      </c>
      <c r="D251" s="12">
        <v>1</v>
      </c>
      <c r="E251" s="12">
        <v>1</v>
      </c>
      <c r="F251" s="12">
        <v>425</v>
      </c>
      <c r="G251">
        <f t="shared" si="3"/>
        <v>37</v>
      </c>
    </row>
    <row r="252" spans="1:7" ht="12.75">
      <c r="A252" s="6" t="s">
        <v>205</v>
      </c>
      <c r="B252" s="6" t="s">
        <v>201</v>
      </c>
      <c r="C252" s="12">
        <v>3</v>
      </c>
      <c r="D252" s="12">
        <v>0</v>
      </c>
      <c r="E252" s="12">
        <v>1</v>
      </c>
      <c r="F252" s="12">
        <v>80</v>
      </c>
      <c r="G252">
        <f t="shared" si="3"/>
        <v>4</v>
      </c>
    </row>
    <row r="253" spans="1:7" ht="12.75">
      <c r="A253" s="6" t="s">
        <v>88</v>
      </c>
      <c r="B253" s="6" t="s">
        <v>89</v>
      </c>
      <c r="C253" s="12">
        <v>31</v>
      </c>
      <c r="D253" s="12">
        <v>2</v>
      </c>
      <c r="E253" s="12">
        <v>14</v>
      </c>
      <c r="F253" s="12">
        <v>1660</v>
      </c>
      <c r="G253">
        <f t="shared" si="3"/>
        <v>47</v>
      </c>
    </row>
    <row r="254" spans="1:7" ht="12.75">
      <c r="A254" s="6" t="s">
        <v>88</v>
      </c>
      <c r="B254" s="6" t="s">
        <v>89</v>
      </c>
      <c r="C254" s="12">
        <v>25</v>
      </c>
      <c r="D254" s="12">
        <v>1</v>
      </c>
      <c r="E254" s="12">
        <v>5</v>
      </c>
      <c r="F254" s="12">
        <v>525</v>
      </c>
      <c r="G254">
        <f t="shared" si="3"/>
        <v>31</v>
      </c>
    </row>
    <row r="255" spans="1:7" ht="12.75">
      <c r="A255" s="6" t="s">
        <v>88</v>
      </c>
      <c r="B255" s="6" t="s">
        <v>89</v>
      </c>
      <c r="C255" s="12">
        <v>13</v>
      </c>
      <c r="D255" s="12">
        <v>1</v>
      </c>
      <c r="E255" s="12">
        <v>3</v>
      </c>
      <c r="F255" s="12">
        <v>305</v>
      </c>
      <c r="G255">
        <f t="shared" si="3"/>
        <v>17</v>
      </c>
    </row>
    <row r="256" spans="1:7" ht="12.75">
      <c r="A256" s="6" t="s">
        <v>88</v>
      </c>
      <c r="B256" s="6" t="s">
        <v>89</v>
      </c>
      <c r="C256" s="12">
        <v>39</v>
      </c>
      <c r="D256" s="12">
        <v>1</v>
      </c>
      <c r="E256" s="12">
        <v>1</v>
      </c>
      <c r="F256" s="12">
        <v>465</v>
      </c>
      <c r="G256">
        <f t="shared" si="3"/>
        <v>41</v>
      </c>
    </row>
    <row r="257" spans="1:7" ht="12.75">
      <c r="A257" s="6" t="s">
        <v>88</v>
      </c>
      <c r="B257" s="6" t="s">
        <v>89</v>
      </c>
      <c r="C257" s="12">
        <v>22</v>
      </c>
      <c r="D257" s="12">
        <v>2</v>
      </c>
      <c r="E257" s="12">
        <v>1</v>
      </c>
      <c r="F257" s="12">
        <v>320</v>
      </c>
      <c r="G257">
        <f t="shared" si="3"/>
        <v>25</v>
      </c>
    </row>
    <row r="258" spans="1:7" ht="12.75">
      <c r="A258" s="6" t="s">
        <v>88</v>
      </c>
      <c r="B258" s="6" t="s">
        <v>89</v>
      </c>
      <c r="C258" s="12">
        <v>49</v>
      </c>
      <c r="D258" s="12">
        <v>2</v>
      </c>
      <c r="E258" s="12">
        <v>0</v>
      </c>
      <c r="F258" s="12">
        <v>540</v>
      </c>
      <c r="G258">
        <f aca="true" t="shared" si="4" ref="G258:G284">SUM(C258:E258)</f>
        <v>51</v>
      </c>
    </row>
    <row r="259" spans="1:7" ht="12.75">
      <c r="A259" s="6" t="s">
        <v>88</v>
      </c>
      <c r="B259" s="6" t="s">
        <v>89</v>
      </c>
      <c r="C259" s="12">
        <v>37</v>
      </c>
      <c r="D259" s="12">
        <v>5</v>
      </c>
      <c r="E259" s="12">
        <v>0</v>
      </c>
      <c r="F259" s="12">
        <v>495</v>
      </c>
      <c r="G259">
        <f t="shared" si="4"/>
        <v>42</v>
      </c>
    </row>
    <row r="260" spans="1:7" ht="12.75">
      <c r="A260" s="6" t="s">
        <v>112</v>
      </c>
      <c r="B260" s="6" t="s">
        <v>147</v>
      </c>
      <c r="C260" s="12">
        <v>73</v>
      </c>
      <c r="D260" s="12">
        <v>6</v>
      </c>
      <c r="E260" s="12">
        <v>17</v>
      </c>
      <c r="F260" s="12">
        <v>2730</v>
      </c>
      <c r="G260">
        <f t="shared" si="4"/>
        <v>96</v>
      </c>
    </row>
    <row r="261" spans="1:7" ht="12.75">
      <c r="A261" s="6" t="s">
        <v>112</v>
      </c>
      <c r="B261" s="6" t="s">
        <v>147</v>
      </c>
      <c r="C261" s="12">
        <v>72</v>
      </c>
      <c r="D261" s="12">
        <v>10</v>
      </c>
      <c r="E261" s="12">
        <v>9</v>
      </c>
      <c r="F261" s="12">
        <v>2420</v>
      </c>
      <c r="G261">
        <f t="shared" si="4"/>
        <v>91</v>
      </c>
    </row>
    <row r="262" spans="1:7" ht="12.75">
      <c r="A262" s="6" t="s">
        <v>112</v>
      </c>
      <c r="B262" s="6" t="s">
        <v>147</v>
      </c>
      <c r="C262" s="12">
        <v>30</v>
      </c>
      <c r="D262" s="12">
        <v>1</v>
      </c>
      <c r="E262" s="12">
        <v>6</v>
      </c>
      <c r="F262" s="12">
        <v>625</v>
      </c>
      <c r="G262">
        <f t="shared" si="4"/>
        <v>37</v>
      </c>
    </row>
    <row r="263" spans="1:7" ht="12.75">
      <c r="A263" s="6" t="s">
        <v>112</v>
      </c>
      <c r="B263" s="6" t="s">
        <v>147</v>
      </c>
      <c r="C263" s="12">
        <v>71</v>
      </c>
      <c r="D263" s="12">
        <v>3</v>
      </c>
      <c r="E263" s="12">
        <v>4</v>
      </c>
      <c r="F263" s="12">
        <v>1985</v>
      </c>
      <c r="G263">
        <f t="shared" si="4"/>
        <v>78</v>
      </c>
    </row>
    <row r="264" spans="1:7" ht="12.75">
      <c r="A264" s="6" t="s">
        <v>112</v>
      </c>
      <c r="B264" s="6" t="s">
        <v>147</v>
      </c>
      <c r="C264" s="12">
        <v>27</v>
      </c>
      <c r="D264" s="12">
        <v>1</v>
      </c>
      <c r="E264" s="12">
        <v>2</v>
      </c>
      <c r="F264" s="12">
        <v>395</v>
      </c>
      <c r="G264">
        <f t="shared" si="4"/>
        <v>30</v>
      </c>
    </row>
    <row r="265" spans="1:7" ht="12.75">
      <c r="A265" s="6" t="s">
        <v>112</v>
      </c>
      <c r="B265" s="6" t="s">
        <v>147</v>
      </c>
      <c r="C265" s="12">
        <v>20</v>
      </c>
      <c r="D265" s="12">
        <v>4</v>
      </c>
      <c r="E265" s="12">
        <v>2</v>
      </c>
      <c r="F265" s="12">
        <v>400</v>
      </c>
      <c r="G265">
        <f t="shared" si="4"/>
        <v>26</v>
      </c>
    </row>
    <row r="266" spans="1:7" ht="12.75">
      <c r="A266" s="6" t="s">
        <v>112</v>
      </c>
      <c r="B266" s="6" t="s">
        <v>113</v>
      </c>
      <c r="C266" s="12">
        <v>18</v>
      </c>
      <c r="D266" s="12">
        <v>0</v>
      </c>
      <c r="E266" s="12">
        <v>2</v>
      </c>
      <c r="F266" s="12">
        <v>880</v>
      </c>
      <c r="G266">
        <f t="shared" si="4"/>
        <v>20</v>
      </c>
    </row>
    <row r="267" spans="1:7" ht="12.75">
      <c r="A267" s="6" t="s">
        <v>112</v>
      </c>
      <c r="B267" s="6" t="s">
        <v>113</v>
      </c>
      <c r="C267" s="12">
        <v>26</v>
      </c>
      <c r="D267" s="12">
        <v>2</v>
      </c>
      <c r="E267" s="12">
        <v>0</v>
      </c>
      <c r="F267" s="12">
        <v>310</v>
      </c>
      <c r="G267">
        <f t="shared" si="4"/>
        <v>28</v>
      </c>
    </row>
    <row r="268" spans="1:7" ht="12.75">
      <c r="A268" s="6" t="s">
        <v>29</v>
      </c>
      <c r="B268" s="6" t="s">
        <v>30</v>
      </c>
      <c r="C268" s="12">
        <v>65</v>
      </c>
      <c r="D268" s="12">
        <v>5</v>
      </c>
      <c r="E268" s="12">
        <v>24</v>
      </c>
      <c r="F268" s="12">
        <v>2975</v>
      </c>
      <c r="G268">
        <f t="shared" si="4"/>
        <v>94</v>
      </c>
    </row>
    <row r="269" spans="1:7" ht="12.75">
      <c r="A269" s="6" t="s">
        <v>29</v>
      </c>
      <c r="B269" s="6" t="s">
        <v>30</v>
      </c>
      <c r="C269" s="12">
        <v>45</v>
      </c>
      <c r="D269" s="12">
        <v>5</v>
      </c>
      <c r="E269" s="12">
        <v>16</v>
      </c>
      <c r="F269" s="12">
        <v>1375</v>
      </c>
      <c r="G269">
        <f t="shared" si="4"/>
        <v>66</v>
      </c>
    </row>
    <row r="270" spans="1:7" ht="12.75">
      <c r="A270" s="6" t="s">
        <v>29</v>
      </c>
      <c r="B270" s="6" t="s">
        <v>30</v>
      </c>
      <c r="C270" s="12">
        <v>46</v>
      </c>
      <c r="D270" s="12">
        <v>8</v>
      </c>
      <c r="E270" s="12">
        <v>15</v>
      </c>
      <c r="F270" s="12">
        <v>1410</v>
      </c>
      <c r="G270">
        <f t="shared" si="4"/>
        <v>69</v>
      </c>
    </row>
    <row r="271" spans="1:7" ht="12.75">
      <c r="A271" s="6" t="s">
        <v>29</v>
      </c>
      <c r="B271" s="6" t="s">
        <v>30</v>
      </c>
      <c r="C271" s="12">
        <v>49</v>
      </c>
      <c r="D271" s="12">
        <v>2</v>
      </c>
      <c r="E271" s="12">
        <v>8</v>
      </c>
      <c r="F271" s="12">
        <v>940</v>
      </c>
      <c r="G271">
        <f t="shared" si="4"/>
        <v>59</v>
      </c>
    </row>
    <row r="272" spans="1:7" ht="12.75">
      <c r="A272" s="6" t="s">
        <v>29</v>
      </c>
      <c r="B272" s="6" t="s">
        <v>30</v>
      </c>
      <c r="C272" s="12">
        <v>40</v>
      </c>
      <c r="D272" s="12">
        <v>3</v>
      </c>
      <c r="E272" s="12">
        <v>7</v>
      </c>
      <c r="F272" s="12">
        <v>825</v>
      </c>
      <c r="G272">
        <f t="shared" si="4"/>
        <v>50</v>
      </c>
    </row>
    <row r="273" spans="1:7" ht="12.75">
      <c r="A273" s="6" t="s">
        <v>29</v>
      </c>
      <c r="B273" s="6" t="s">
        <v>30</v>
      </c>
      <c r="C273" s="12">
        <v>25</v>
      </c>
      <c r="D273" s="12">
        <v>2</v>
      </c>
      <c r="E273" s="12">
        <v>6</v>
      </c>
      <c r="F273" s="12">
        <v>600</v>
      </c>
      <c r="G273">
        <f t="shared" si="4"/>
        <v>33</v>
      </c>
    </row>
    <row r="274" spans="1:7" ht="12.75">
      <c r="A274" s="6" t="s">
        <v>29</v>
      </c>
      <c r="B274" s="6" t="s">
        <v>30</v>
      </c>
      <c r="C274" s="13">
        <v>9</v>
      </c>
      <c r="D274" s="13">
        <v>0</v>
      </c>
      <c r="E274" s="13">
        <v>4</v>
      </c>
      <c r="F274" s="13">
        <v>290</v>
      </c>
      <c r="G274">
        <f t="shared" si="4"/>
        <v>13</v>
      </c>
    </row>
    <row r="275" spans="1:7" ht="12.75">
      <c r="A275" s="6" t="s">
        <v>29</v>
      </c>
      <c r="B275" s="6" t="s">
        <v>30</v>
      </c>
      <c r="C275" s="12">
        <v>52</v>
      </c>
      <c r="D275" s="12">
        <v>2</v>
      </c>
      <c r="E275" s="12">
        <v>3</v>
      </c>
      <c r="F275" s="12">
        <v>1720</v>
      </c>
      <c r="G275">
        <f t="shared" si="4"/>
        <v>57</v>
      </c>
    </row>
    <row r="276" spans="1:7" ht="12.75">
      <c r="A276" s="6" t="s">
        <v>109</v>
      </c>
      <c r="B276" s="6" t="s">
        <v>110</v>
      </c>
      <c r="C276" s="12">
        <v>25</v>
      </c>
      <c r="D276" s="12">
        <v>2</v>
      </c>
      <c r="E276" s="12">
        <v>12</v>
      </c>
      <c r="F276" s="12">
        <v>1500</v>
      </c>
      <c r="G276">
        <f t="shared" si="4"/>
        <v>39</v>
      </c>
    </row>
    <row r="277" spans="1:7" ht="12.75">
      <c r="A277" s="6" t="s">
        <v>109</v>
      </c>
      <c r="B277" s="6" t="s">
        <v>110</v>
      </c>
      <c r="C277" s="12">
        <v>13</v>
      </c>
      <c r="D277" s="12">
        <v>1</v>
      </c>
      <c r="E277" s="12">
        <v>5</v>
      </c>
      <c r="F277" s="12">
        <v>405</v>
      </c>
      <c r="G277">
        <f t="shared" si="4"/>
        <v>19</v>
      </c>
    </row>
    <row r="278" spans="1:7" ht="12.75">
      <c r="A278" s="6" t="s">
        <v>109</v>
      </c>
      <c r="B278" s="6" t="s">
        <v>110</v>
      </c>
      <c r="C278" s="12">
        <v>4</v>
      </c>
      <c r="D278" s="12">
        <v>5</v>
      </c>
      <c r="E278" s="12">
        <v>1</v>
      </c>
      <c r="F278" s="12">
        <v>215</v>
      </c>
      <c r="G278">
        <f t="shared" si="4"/>
        <v>10</v>
      </c>
    </row>
    <row r="279" spans="1:7" ht="12.75">
      <c r="A279" s="6" t="s">
        <v>109</v>
      </c>
      <c r="B279" s="6" t="s">
        <v>110</v>
      </c>
      <c r="C279" s="12">
        <v>0</v>
      </c>
      <c r="D279" s="12">
        <v>3</v>
      </c>
      <c r="E279" s="12">
        <v>0</v>
      </c>
      <c r="F279" s="12">
        <v>75</v>
      </c>
      <c r="G279">
        <f t="shared" si="4"/>
        <v>3</v>
      </c>
    </row>
    <row r="280" spans="1:7" ht="12.75">
      <c r="A280" s="6" t="s">
        <v>109</v>
      </c>
      <c r="B280" s="6" t="s">
        <v>110</v>
      </c>
      <c r="C280" s="12">
        <v>0</v>
      </c>
      <c r="D280" s="12">
        <v>2</v>
      </c>
      <c r="E280" s="12">
        <v>0</v>
      </c>
      <c r="F280" s="12">
        <v>50</v>
      </c>
      <c r="G280">
        <f t="shared" si="4"/>
        <v>2</v>
      </c>
    </row>
    <row r="281" spans="1:7" ht="12.75">
      <c r="A281" s="6" t="s">
        <v>109</v>
      </c>
      <c r="B281" s="6" t="s">
        <v>110</v>
      </c>
      <c r="C281" s="12">
        <v>2</v>
      </c>
      <c r="D281" s="12">
        <v>0</v>
      </c>
      <c r="E281" s="12">
        <v>0</v>
      </c>
      <c r="F281" s="12">
        <v>20</v>
      </c>
      <c r="G281">
        <f t="shared" si="4"/>
        <v>2</v>
      </c>
    </row>
    <row r="282" spans="1:7" ht="12.75">
      <c r="A282" s="6" t="s">
        <v>109</v>
      </c>
      <c r="B282" s="6" t="s">
        <v>110</v>
      </c>
      <c r="C282" s="12">
        <v>2</v>
      </c>
      <c r="D282" s="12">
        <v>0</v>
      </c>
      <c r="E282" s="12">
        <v>0</v>
      </c>
      <c r="F282" s="12">
        <v>20</v>
      </c>
      <c r="G282">
        <f t="shared" si="4"/>
        <v>2</v>
      </c>
    </row>
    <row r="283" spans="1:7" ht="12.75">
      <c r="A283" s="6" t="s">
        <v>109</v>
      </c>
      <c r="B283" s="6" t="s">
        <v>110</v>
      </c>
      <c r="C283" s="12">
        <v>2</v>
      </c>
      <c r="D283" s="12">
        <v>0</v>
      </c>
      <c r="E283" s="12">
        <v>0</v>
      </c>
      <c r="F283" s="12">
        <v>20</v>
      </c>
      <c r="G283">
        <f t="shared" si="4"/>
        <v>2</v>
      </c>
    </row>
    <row r="284" spans="1:7" ht="12.75">
      <c r="A284" s="6" t="s">
        <v>109</v>
      </c>
      <c r="B284" s="6" t="s">
        <v>126</v>
      </c>
      <c r="C284" s="12">
        <v>0</v>
      </c>
      <c r="D284" s="12">
        <v>0</v>
      </c>
      <c r="E284" s="12">
        <v>0</v>
      </c>
      <c r="F284" s="12">
        <v>0</v>
      </c>
      <c r="G284">
        <f t="shared" si="4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0">
      <selection activeCell="J53" sqref="J53"/>
    </sheetView>
  </sheetViews>
  <sheetFormatPr defaultColWidth="9.140625" defaultRowHeight="12.75"/>
  <cols>
    <col min="1" max="1" width="14.140625" style="0" bestFit="1" customWidth="1"/>
    <col min="2" max="2" width="13.140625" style="0" bestFit="1" customWidth="1"/>
    <col min="3" max="3" width="8.57421875" style="0" bestFit="1" customWidth="1"/>
    <col min="4" max="4" width="3.8515625" style="0" bestFit="1" customWidth="1"/>
    <col min="5" max="5" width="6.57421875" style="0" bestFit="1" customWidth="1"/>
    <col min="6" max="6" width="13.140625" style="0" bestFit="1" customWidth="1"/>
    <col min="7" max="7" width="7.28125" style="0" bestFit="1" customWidth="1"/>
    <col min="8" max="8" width="6.421875" style="0" bestFit="1" customWidth="1"/>
  </cols>
  <sheetData>
    <row r="1" spans="1:8" ht="13.5">
      <c r="A1" s="9" t="s">
        <v>21</v>
      </c>
      <c r="B1" s="9" t="s">
        <v>4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428</v>
      </c>
    </row>
    <row r="2" spans="1:9" ht="12.75">
      <c r="A2" s="6" t="s">
        <v>172</v>
      </c>
      <c r="B2" s="6" t="s">
        <v>144</v>
      </c>
      <c r="C2" s="14">
        <v>71</v>
      </c>
      <c r="D2" s="14">
        <v>22</v>
      </c>
      <c r="E2" s="14">
        <v>81</v>
      </c>
      <c r="F2" s="6" t="s">
        <v>119</v>
      </c>
      <c r="G2" s="6" t="s">
        <v>176</v>
      </c>
      <c r="H2">
        <v>7</v>
      </c>
      <c r="I2">
        <f aca="true" t="shared" si="0" ref="I2:I33">SUM(C2:E2)</f>
        <v>174</v>
      </c>
    </row>
    <row r="3" spans="1:9" ht="12.75">
      <c r="A3" s="6" t="s">
        <v>200</v>
      </c>
      <c r="B3" s="6" t="s">
        <v>201</v>
      </c>
      <c r="C3" s="14">
        <v>143</v>
      </c>
      <c r="D3" s="14">
        <v>10</v>
      </c>
      <c r="E3" s="14">
        <v>17</v>
      </c>
      <c r="F3" s="6" t="s">
        <v>119</v>
      </c>
      <c r="G3" s="6" t="s">
        <v>203</v>
      </c>
      <c r="H3">
        <v>7</v>
      </c>
      <c r="I3">
        <f t="shared" si="0"/>
        <v>170</v>
      </c>
    </row>
    <row r="4" spans="1:9" ht="12.75">
      <c r="A4" s="6" t="s">
        <v>155</v>
      </c>
      <c r="B4" s="6" t="s">
        <v>156</v>
      </c>
      <c r="C4" s="14">
        <v>106</v>
      </c>
      <c r="D4" s="14">
        <v>7</v>
      </c>
      <c r="E4" s="14">
        <v>15</v>
      </c>
      <c r="F4" s="6" t="s">
        <v>119</v>
      </c>
      <c r="G4" s="6" t="s">
        <v>158</v>
      </c>
      <c r="H4">
        <v>7</v>
      </c>
      <c r="I4">
        <f t="shared" si="0"/>
        <v>128</v>
      </c>
    </row>
    <row r="5" spans="1:9" ht="12.75">
      <c r="A5" s="6" t="s">
        <v>121</v>
      </c>
      <c r="B5" s="6" t="s">
        <v>122</v>
      </c>
      <c r="C5" s="14">
        <v>79</v>
      </c>
      <c r="D5" s="14">
        <v>13</v>
      </c>
      <c r="E5" s="14">
        <v>28</v>
      </c>
      <c r="F5" s="6" t="s">
        <v>119</v>
      </c>
      <c r="G5" s="6" t="s">
        <v>253</v>
      </c>
      <c r="H5">
        <v>1</v>
      </c>
      <c r="I5">
        <f t="shared" si="0"/>
        <v>120</v>
      </c>
    </row>
    <row r="6" spans="1:9" ht="12.75">
      <c r="A6" s="6" t="s">
        <v>96</v>
      </c>
      <c r="B6" s="6" t="s">
        <v>177</v>
      </c>
      <c r="C6" s="14">
        <v>75</v>
      </c>
      <c r="D6" s="14">
        <v>10</v>
      </c>
      <c r="E6" s="14">
        <v>27</v>
      </c>
      <c r="F6" s="6" t="s">
        <v>119</v>
      </c>
      <c r="G6" s="6" t="s">
        <v>407</v>
      </c>
      <c r="H6">
        <v>4</v>
      </c>
      <c r="I6">
        <f t="shared" si="0"/>
        <v>112</v>
      </c>
    </row>
    <row r="7" spans="1:9" ht="12.75">
      <c r="A7" s="6" t="s">
        <v>238</v>
      </c>
      <c r="B7" s="6" t="s">
        <v>180</v>
      </c>
      <c r="C7" s="14">
        <v>57</v>
      </c>
      <c r="D7" s="14">
        <v>11</v>
      </c>
      <c r="E7" s="14">
        <v>36</v>
      </c>
      <c r="F7" s="6" t="s">
        <v>119</v>
      </c>
      <c r="G7" s="6" t="s">
        <v>387</v>
      </c>
      <c r="H7">
        <v>3</v>
      </c>
      <c r="I7">
        <f t="shared" si="0"/>
        <v>104</v>
      </c>
    </row>
    <row r="8" spans="1:9" ht="12.75">
      <c r="A8" s="6" t="s">
        <v>100</v>
      </c>
      <c r="B8" s="6" t="s">
        <v>144</v>
      </c>
      <c r="C8" s="14">
        <v>62</v>
      </c>
      <c r="D8" s="14">
        <v>11</v>
      </c>
      <c r="E8" s="14">
        <v>31</v>
      </c>
      <c r="F8" s="6" t="s">
        <v>103</v>
      </c>
      <c r="G8" s="6" t="s">
        <v>154</v>
      </c>
      <c r="H8">
        <v>7</v>
      </c>
      <c r="I8">
        <f t="shared" si="0"/>
        <v>104</v>
      </c>
    </row>
    <row r="9" spans="1:9" ht="12.75">
      <c r="A9" s="6" t="s">
        <v>78</v>
      </c>
      <c r="B9" s="6" t="s">
        <v>144</v>
      </c>
      <c r="C9" s="14">
        <v>27</v>
      </c>
      <c r="D9" s="14">
        <v>19</v>
      </c>
      <c r="E9" s="14">
        <v>57</v>
      </c>
      <c r="F9" s="6" t="s">
        <v>103</v>
      </c>
      <c r="G9" s="6" t="s">
        <v>391</v>
      </c>
      <c r="H9">
        <v>3</v>
      </c>
      <c r="I9">
        <f t="shared" si="0"/>
        <v>103</v>
      </c>
    </row>
    <row r="10" spans="1:9" ht="12.75">
      <c r="A10" s="6" t="s">
        <v>78</v>
      </c>
      <c r="B10" s="6" t="s">
        <v>144</v>
      </c>
      <c r="C10" s="14">
        <v>39</v>
      </c>
      <c r="D10" s="14">
        <v>7</v>
      </c>
      <c r="E10" s="14">
        <v>55</v>
      </c>
      <c r="F10" s="6" t="s">
        <v>103</v>
      </c>
      <c r="G10" s="6" t="s">
        <v>409</v>
      </c>
      <c r="H10">
        <v>4</v>
      </c>
      <c r="I10">
        <f t="shared" si="0"/>
        <v>101</v>
      </c>
    </row>
    <row r="11" spans="1:9" ht="12.75">
      <c r="A11" s="6" t="s">
        <v>107</v>
      </c>
      <c r="B11" s="6" t="s">
        <v>108</v>
      </c>
      <c r="C11" s="14">
        <v>55</v>
      </c>
      <c r="D11" s="14">
        <v>18</v>
      </c>
      <c r="E11" s="14">
        <v>28</v>
      </c>
      <c r="F11" s="6" t="s">
        <v>103</v>
      </c>
      <c r="G11" s="6" t="s">
        <v>235</v>
      </c>
      <c r="H11">
        <v>1</v>
      </c>
      <c r="I11">
        <f t="shared" si="0"/>
        <v>101</v>
      </c>
    </row>
    <row r="12" spans="1:9" ht="12.75">
      <c r="A12" s="6" t="s">
        <v>238</v>
      </c>
      <c r="B12" s="6" t="s">
        <v>180</v>
      </c>
      <c r="C12" s="14">
        <v>56</v>
      </c>
      <c r="D12" s="14">
        <v>19</v>
      </c>
      <c r="E12" s="14">
        <v>26</v>
      </c>
      <c r="F12" s="6" t="s">
        <v>119</v>
      </c>
      <c r="G12" s="6" t="s">
        <v>423</v>
      </c>
      <c r="H12">
        <v>5</v>
      </c>
      <c r="I12">
        <f t="shared" si="0"/>
        <v>101</v>
      </c>
    </row>
    <row r="13" spans="1:10" ht="12.75">
      <c r="A13" s="6" t="s">
        <v>112</v>
      </c>
      <c r="B13" s="6" t="s">
        <v>147</v>
      </c>
      <c r="C13" s="14">
        <v>73</v>
      </c>
      <c r="D13" s="14">
        <v>6</v>
      </c>
      <c r="E13" s="14">
        <v>17</v>
      </c>
      <c r="F13" s="6" t="s">
        <v>103</v>
      </c>
      <c r="G13" s="6" t="s">
        <v>385</v>
      </c>
      <c r="H13">
        <v>3</v>
      </c>
      <c r="I13">
        <f t="shared" si="0"/>
        <v>96</v>
      </c>
      <c r="J13">
        <v>1</v>
      </c>
    </row>
    <row r="14" spans="1:9" ht="12.75">
      <c r="A14" s="6" t="s">
        <v>155</v>
      </c>
      <c r="B14" s="6" t="s">
        <v>156</v>
      </c>
      <c r="C14" s="14">
        <v>64</v>
      </c>
      <c r="D14" s="14">
        <v>6</v>
      </c>
      <c r="E14" s="14">
        <v>24</v>
      </c>
      <c r="F14" s="6" t="s">
        <v>119</v>
      </c>
      <c r="G14" s="6" t="s">
        <v>386</v>
      </c>
      <c r="H14">
        <v>3</v>
      </c>
      <c r="I14">
        <f t="shared" si="0"/>
        <v>94</v>
      </c>
    </row>
    <row r="15" spans="1:9" ht="12.75">
      <c r="A15" s="6" t="s">
        <v>29</v>
      </c>
      <c r="B15" s="6" t="s">
        <v>30</v>
      </c>
      <c r="C15" s="14">
        <v>65</v>
      </c>
      <c r="D15" s="14">
        <v>5</v>
      </c>
      <c r="E15" s="14">
        <v>24</v>
      </c>
      <c r="F15" s="6" t="s">
        <v>119</v>
      </c>
      <c r="G15" s="6" t="s">
        <v>347</v>
      </c>
      <c r="H15">
        <v>6</v>
      </c>
      <c r="I15">
        <f t="shared" si="0"/>
        <v>94</v>
      </c>
    </row>
    <row r="16" spans="1:10" ht="12.75">
      <c r="A16" s="6" t="s">
        <v>112</v>
      </c>
      <c r="B16" s="6" t="s">
        <v>147</v>
      </c>
      <c r="C16" s="14">
        <v>72</v>
      </c>
      <c r="D16" s="14">
        <v>10</v>
      </c>
      <c r="E16" s="14">
        <v>9</v>
      </c>
      <c r="F16" s="6" t="s">
        <v>119</v>
      </c>
      <c r="G16" s="6" t="s">
        <v>344</v>
      </c>
      <c r="H16">
        <v>6</v>
      </c>
      <c r="I16">
        <f t="shared" si="0"/>
        <v>91</v>
      </c>
      <c r="J16">
        <v>1</v>
      </c>
    </row>
    <row r="17" spans="1:9" ht="12.75">
      <c r="A17" s="6" t="s">
        <v>238</v>
      </c>
      <c r="B17" s="6" t="s">
        <v>180</v>
      </c>
      <c r="C17" s="14">
        <v>39</v>
      </c>
      <c r="D17" s="14">
        <v>20</v>
      </c>
      <c r="E17" s="14">
        <v>28</v>
      </c>
      <c r="F17" s="6" t="s">
        <v>103</v>
      </c>
      <c r="G17" s="6" t="s">
        <v>44</v>
      </c>
      <c r="H17">
        <v>1</v>
      </c>
      <c r="I17">
        <f t="shared" si="0"/>
        <v>87</v>
      </c>
    </row>
    <row r="18" spans="1:9" ht="12.75">
      <c r="A18" s="6" t="s">
        <v>238</v>
      </c>
      <c r="B18" s="6" t="s">
        <v>180</v>
      </c>
      <c r="C18" s="14">
        <v>23</v>
      </c>
      <c r="D18" s="14">
        <v>23</v>
      </c>
      <c r="E18" s="14">
        <v>34</v>
      </c>
      <c r="F18" s="6" t="s">
        <v>119</v>
      </c>
      <c r="G18" s="6" t="s">
        <v>373</v>
      </c>
      <c r="H18">
        <v>15</v>
      </c>
      <c r="I18">
        <f t="shared" si="0"/>
        <v>80</v>
      </c>
    </row>
    <row r="19" spans="1:10" ht="12.75">
      <c r="A19" s="6" t="s">
        <v>112</v>
      </c>
      <c r="B19" s="6" t="s">
        <v>147</v>
      </c>
      <c r="C19" s="14">
        <v>71</v>
      </c>
      <c r="D19" s="14">
        <v>3</v>
      </c>
      <c r="E19" s="14">
        <v>4</v>
      </c>
      <c r="F19" s="6" t="s">
        <v>119</v>
      </c>
      <c r="G19" s="6" t="s">
        <v>322</v>
      </c>
      <c r="H19">
        <v>10</v>
      </c>
      <c r="I19">
        <f t="shared" si="0"/>
        <v>78</v>
      </c>
      <c r="J19">
        <v>1</v>
      </c>
    </row>
    <row r="20" spans="1:10" ht="12.75">
      <c r="A20" s="6" t="s">
        <v>81</v>
      </c>
      <c r="B20" s="6" t="s">
        <v>144</v>
      </c>
      <c r="C20" s="14">
        <v>43</v>
      </c>
      <c r="D20" s="14">
        <v>13</v>
      </c>
      <c r="E20" s="14">
        <v>20</v>
      </c>
      <c r="F20" s="6" t="s">
        <v>119</v>
      </c>
      <c r="G20" s="6" t="s">
        <v>244</v>
      </c>
      <c r="H20">
        <v>1</v>
      </c>
      <c r="I20">
        <f t="shared" si="0"/>
        <v>76</v>
      </c>
      <c r="J20">
        <v>1</v>
      </c>
    </row>
    <row r="21" spans="1:10" ht="12.75">
      <c r="A21" s="6" t="s">
        <v>169</v>
      </c>
      <c r="B21" s="6" t="s">
        <v>162</v>
      </c>
      <c r="C21" s="14">
        <v>44</v>
      </c>
      <c r="D21" s="14">
        <v>10</v>
      </c>
      <c r="E21" s="14">
        <v>15</v>
      </c>
      <c r="F21" s="6" t="s">
        <v>119</v>
      </c>
      <c r="G21" s="6" t="s">
        <v>349</v>
      </c>
      <c r="H21">
        <v>6</v>
      </c>
      <c r="I21">
        <f t="shared" si="0"/>
        <v>69</v>
      </c>
      <c r="J21">
        <v>1</v>
      </c>
    </row>
    <row r="22" spans="1:10" ht="12.75">
      <c r="A22" s="6" t="s">
        <v>149</v>
      </c>
      <c r="B22" s="6" t="s">
        <v>147</v>
      </c>
      <c r="C22" s="14">
        <v>64</v>
      </c>
      <c r="D22" s="14">
        <v>0</v>
      </c>
      <c r="E22" s="14">
        <v>3</v>
      </c>
      <c r="F22" s="6" t="s">
        <v>119</v>
      </c>
      <c r="G22" s="6" t="s">
        <v>247</v>
      </c>
      <c r="H22">
        <v>1</v>
      </c>
      <c r="I22">
        <f t="shared" si="0"/>
        <v>67</v>
      </c>
      <c r="J22">
        <v>1</v>
      </c>
    </row>
    <row r="23" spans="1:9" ht="12.75">
      <c r="A23" s="6" t="s">
        <v>121</v>
      </c>
      <c r="B23" s="6" t="s">
        <v>122</v>
      </c>
      <c r="C23" s="14">
        <v>47</v>
      </c>
      <c r="D23" s="14">
        <v>13</v>
      </c>
      <c r="E23" s="14">
        <v>6</v>
      </c>
      <c r="F23" s="6" t="s">
        <v>103</v>
      </c>
      <c r="G23" s="6" t="s">
        <v>377</v>
      </c>
      <c r="H23">
        <v>3</v>
      </c>
      <c r="I23">
        <f t="shared" si="0"/>
        <v>66</v>
      </c>
    </row>
    <row r="24" spans="1:10" ht="12.75">
      <c r="A24" s="6" t="s">
        <v>92</v>
      </c>
      <c r="B24" s="6" t="s">
        <v>195</v>
      </c>
      <c r="C24" s="14">
        <v>42</v>
      </c>
      <c r="D24" s="14">
        <v>7</v>
      </c>
      <c r="E24" s="14">
        <v>14</v>
      </c>
      <c r="F24" s="6" t="s">
        <v>103</v>
      </c>
      <c r="G24" s="6" t="s">
        <v>400</v>
      </c>
      <c r="H24">
        <v>3</v>
      </c>
      <c r="I24">
        <f t="shared" si="0"/>
        <v>63</v>
      </c>
      <c r="J24">
        <v>1</v>
      </c>
    </row>
    <row r="25" spans="1:10" ht="12.75">
      <c r="A25" s="6" t="s">
        <v>29</v>
      </c>
      <c r="B25" s="6" t="s">
        <v>30</v>
      </c>
      <c r="C25" s="14">
        <v>52</v>
      </c>
      <c r="D25" s="14">
        <v>2</v>
      </c>
      <c r="E25" s="14">
        <v>3</v>
      </c>
      <c r="F25" s="6" t="s">
        <v>119</v>
      </c>
      <c r="G25" s="6" t="s">
        <v>320</v>
      </c>
      <c r="H25">
        <v>10</v>
      </c>
      <c r="I25">
        <f t="shared" si="0"/>
        <v>57</v>
      </c>
      <c r="J25">
        <v>1</v>
      </c>
    </row>
    <row r="26" spans="1:9" ht="12.75">
      <c r="A26" s="6" t="s">
        <v>88</v>
      </c>
      <c r="B26" s="6" t="s">
        <v>89</v>
      </c>
      <c r="C26" s="14">
        <v>31</v>
      </c>
      <c r="D26" s="14">
        <v>2</v>
      </c>
      <c r="E26" s="14">
        <v>14</v>
      </c>
      <c r="F26" s="6" t="s">
        <v>103</v>
      </c>
      <c r="G26" s="6" t="s">
        <v>171</v>
      </c>
      <c r="H26">
        <v>7</v>
      </c>
      <c r="I26">
        <f t="shared" si="0"/>
        <v>47</v>
      </c>
    </row>
    <row r="27" spans="1:9" ht="12.75">
      <c r="A27" s="6" t="s">
        <v>50</v>
      </c>
      <c r="B27" s="6" t="s">
        <v>51</v>
      </c>
      <c r="C27" s="14">
        <v>34</v>
      </c>
      <c r="D27" s="14">
        <v>1</v>
      </c>
      <c r="E27" s="14">
        <v>11</v>
      </c>
      <c r="F27" s="6" t="s">
        <v>103</v>
      </c>
      <c r="G27" s="6" t="s">
        <v>214</v>
      </c>
      <c r="H27">
        <v>7</v>
      </c>
      <c r="I27">
        <f t="shared" si="0"/>
        <v>46</v>
      </c>
    </row>
    <row r="28" spans="1:10" ht="12.75">
      <c r="A28" s="6" t="s">
        <v>92</v>
      </c>
      <c r="B28" s="6" t="s">
        <v>195</v>
      </c>
      <c r="C28" s="14">
        <v>28</v>
      </c>
      <c r="D28" s="14">
        <v>7</v>
      </c>
      <c r="E28" s="14">
        <v>10</v>
      </c>
      <c r="F28" s="6" t="s">
        <v>103</v>
      </c>
      <c r="G28" s="6" t="s">
        <v>268</v>
      </c>
      <c r="H28">
        <v>1</v>
      </c>
      <c r="I28">
        <f t="shared" si="0"/>
        <v>45</v>
      </c>
      <c r="J28">
        <v>1</v>
      </c>
    </row>
    <row r="29" spans="1:10" ht="12.75">
      <c r="A29" s="6" t="s">
        <v>107</v>
      </c>
      <c r="B29" s="6" t="s">
        <v>108</v>
      </c>
      <c r="C29" s="14">
        <v>38</v>
      </c>
      <c r="D29" s="14">
        <v>3</v>
      </c>
      <c r="E29" s="14">
        <v>2</v>
      </c>
      <c r="F29" s="6" t="s">
        <v>103</v>
      </c>
      <c r="G29" s="6" t="s">
        <v>168</v>
      </c>
      <c r="H29">
        <v>7</v>
      </c>
      <c r="I29">
        <f t="shared" si="0"/>
        <v>43</v>
      </c>
      <c r="J29">
        <v>1</v>
      </c>
    </row>
    <row r="30" spans="1:9" ht="12.75">
      <c r="A30" s="6" t="s">
        <v>132</v>
      </c>
      <c r="B30" s="6" t="s">
        <v>37</v>
      </c>
      <c r="C30" s="14">
        <v>25</v>
      </c>
      <c r="D30" s="14">
        <v>4</v>
      </c>
      <c r="E30" s="14">
        <v>13</v>
      </c>
      <c r="F30" s="6" t="s">
        <v>119</v>
      </c>
      <c r="G30" s="6" t="s">
        <v>128</v>
      </c>
      <c r="H30">
        <v>14</v>
      </c>
      <c r="I30">
        <f t="shared" si="0"/>
        <v>42</v>
      </c>
    </row>
    <row r="31" spans="1:9" ht="12.75">
      <c r="A31" s="6" t="s">
        <v>187</v>
      </c>
      <c r="B31" s="6" t="s">
        <v>314</v>
      </c>
      <c r="C31" s="14">
        <v>13</v>
      </c>
      <c r="D31" s="14">
        <v>6</v>
      </c>
      <c r="E31" s="14">
        <v>22</v>
      </c>
      <c r="F31" s="6" t="s">
        <v>119</v>
      </c>
      <c r="G31" s="6" t="s">
        <v>313</v>
      </c>
      <c r="H31">
        <v>9</v>
      </c>
      <c r="I31">
        <f t="shared" si="0"/>
        <v>41</v>
      </c>
    </row>
    <row r="32" spans="1:10" ht="12.75">
      <c r="A32" s="6" t="s">
        <v>361</v>
      </c>
      <c r="B32" s="6" t="s">
        <v>362</v>
      </c>
      <c r="C32" s="14">
        <v>32</v>
      </c>
      <c r="D32" s="14">
        <v>1</v>
      </c>
      <c r="E32" s="14">
        <v>7</v>
      </c>
      <c r="F32" s="6" t="s">
        <v>119</v>
      </c>
      <c r="G32" s="6" t="s">
        <v>377</v>
      </c>
      <c r="H32">
        <v>4</v>
      </c>
      <c r="I32">
        <f t="shared" si="0"/>
        <v>40</v>
      </c>
      <c r="J32">
        <v>1</v>
      </c>
    </row>
    <row r="33" spans="1:9" ht="12.75">
      <c r="A33" s="6" t="s">
        <v>109</v>
      </c>
      <c r="B33" s="6" t="s">
        <v>110</v>
      </c>
      <c r="C33" s="14">
        <v>25</v>
      </c>
      <c r="D33" s="14">
        <v>2</v>
      </c>
      <c r="E33" s="14">
        <v>12</v>
      </c>
      <c r="F33" s="6" t="s">
        <v>119</v>
      </c>
      <c r="G33" s="6" t="s">
        <v>383</v>
      </c>
      <c r="H33">
        <v>3</v>
      </c>
      <c r="I33">
        <f t="shared" si="0"/>
        <v>39</v>
      </c>
    </row>
    <row r="34" spans="1:10" ht="12.75">
      <c r="A34" s="6" t="s">
        <v>100</v>
      </c>
      <c r="B34" s="6" t="s">
        <v>101</v>
      </c>
      <c r="C34" s="14">
        <v>33</v>
      </c>
      <c r="D34" s="14">
        <v>2</v>
      </c>
      <c r="E34" s="14">
        <v>4</v>
      </c>
      <c r="F34" s="6" t="s">
        <v>103</v>
      </c>
      <c r="G34" s="6" t="s">
        <v>104</v>
      </c>
      <c r="H34">
        <v>12</v>
      </c>
      <c r="I34">
        <f aca="true" t="shared" si="1" ref="I34:I52">SUM(C34:E34)</f>
        <v>39</v>
      </c>
      <c r="J34">
        <v>1</v>
      </c>
    </row>
    <row r="35" spans="1:10" ht="12.75">
      <c r="A35" s="6" t="s">
        <v>187</v>
      </c>
      <c r="B35" s="6" t="s">
        <v>314</v>
      </c>
      <c r="C35" s="14">
        <v>16</v>
      </c>
      <c r="D35" s="14">
        <v>6</v>
      </c>
      <c r="E35" s="14">
        <v>14</v>
      </c>
      <c r="F35" s="6" t="s">
        <v>119</v>
      </c>
      <c r="G35" s="6" t="s">
        <v>190</v>
      </c>
      <c r="H35">
        <v>7</v>
      </c>
      <c r="I35">
        <f t="shared" si="1"/>
        <v>36</v>
      </c>
      <c r="J35">
        <v>1</v>
      </c>
    </row>
    <row r="36" spans="1:10" ht="12.75">
      <c r="A36" s="6" t="s">
        <v>210</v>
      </c>
      <c r="B36" s="6" t="s">
        <v>211</v>
      </c>
      <c r="C36" s="14">
        <v>20</v>
      </c>
      <c r="D36" s="14">
        <v>3</v>
      </c>
      <c r="E36" s="14">
        <v>9</v>
      </c>
      <c r="F36" s="6" t="s">
        <v>103</v>
      </c>
      <c r="G36" s="6" t="s">
        <v>412</v>
      </c>
      <c r="H36">
        <v>4</v>
      </c>
      <c r="I36">
        <f t="shared" si="1"/>
        <v>32</v>
      </c>
      <c r="J36">
        <v>1</v>
      </c>
    </row>
    <row r="37" spans="1:10" ht="12.75">
      <c r="A37" s="6" t="s">
        <v>85</v>
      </c>
      <c r="B37" s="6" t="s">
        <v>180</v>
      </c>
      <c r="C37" s="14">
        <v>20</v>
      </c>
      <c r="D37" s="14">
        <v>6</v>
      </c>
      <c r="E37" s="14">
        <v>6</v>
      </c>
      <c r="F37" s="6" t="s">
        <v>119</v>
      </c>
      <c r="G37" s="6" t="s">
        <v>325</v>
      </c>
      <c r="H37">
        <v>4</v>
      </c>
      <c r="I37">
        <f t="shared" si="1"/>
        <v>32</v>
      </c>
      <c r="J37">
        <v>1</v>
      </c>
    </row>
    <row r="38" spans="1:10" ht="12.75">
      <c r="A38" s="6" t="s">
        <v>107</v>
      </c>
      <c r="B38" s="6" t="s">
        <v>108</v>
      </c>
      <c r="C38" s="14">
        <v>16</v>
      </c>
      <c r="D38" s="14">
        <v>4</v>
      </c>
      <c r="E38" s="14">
        <v>7</v>
      </c>
      <c r="F38" s="6" t="s">
        <v>119</v>
      </c>
      <c r="G38" s="6" t="s">
        <v>308</v>
      </c>
      <c r="H38">
        <v>10</v>
      </c>
      <c r="I38">
        <f t="shared" si="1"/>
        <v>27</v>
      </c>
      <c r="J38">
        <v>1</v>
      </c>
    </row>
    <row r="39" spans="1:10" ht="12.75">
      <c r="A39" s="6" t="s">
        <v>198</v>
      </c>
      <c r="B39" s="6" t="s">
        <v>199</v>
      </c>
      <c r="C39" s="14">
        <v>18</v>
      </c>
      <c r="D39" s="14">
        <v>1</v>
      </c>
      <c r="E39" s="14">
        <v>4</v>
      </c>
      <c r="F39" s="6" t="s">
        <v>103</v>
      </c>
      <c r="G39" s="6" t="s">
        <v>413</v>
      </c>
      <c r="H39">
        <v>4</v>
      </c>
      <c r="I39">
        <f t="shared" si="1"/>
        <v>23</v>
      </c>
      <c r="J39">
        <v>1</v>
      </c>
    </row>
    <row r="40" spans="1:10" ht="12.75">
      <c r="A40" s="6" t="s">
        <v>132</v>
      </c>
      <c r="B40" s="6" t="s">
        <v>37</v>
      </c>
      <c r="C40" s="14">
        <v>16</v>
      </c>
      <c r="D40" s="14">
        <v>5</v>
      </c>
      <c r="E40" s="14">
        <v>1</v>
      </c>
      <c r="F40" s="6" t="s">
        <v>103</v>
      </c>
      <c r="G40" s="6" t="s">
        <v>397</v>
      </c>
      <c r="H40">
        <v>3</v>
      </c>
      <c r="I40">
        <f t="shared" si="1"/>
        <v>22</v>
      </c>
      <c r="J40">
        <v>1</v>
      </c>
    </row>
    <row r="41" spans="1:10" ht="12.75">
      <c r="A41" s="6" t="s">
        <v>326</v>
      </c>
      <c r="B41" s="6" t="s">
        <v>327</v>
      </c>
      <c r="C41" s="14">
        <v>16</v>
      </c>
      <c r="D41" s="14">
        <v>0</v>
      </c>
      <c r="E41" s="14">
        <v>4</v>
      </c>
      <c r="F41" s="6" t="s">
        <v>119</v>
      </c>
      <c r="G41" s="6" t="s">
        <v>328</v>
      </c>
      <c r="H41">
        <v>10</v>
      </c>
      <c r="I41">
        <f t="shared" si="1"/>
        <v>20</v>
      </c>
      <c r="J41">
        <v>1</v>
      </c>
    </row>
    <row r="42" spans="1:10" ht="12.75">
      <c r="A42" s="6" t="s">
        <v>112</v>
      </c>
      <c r="B42" s="6" t="s">
        <v>113</v>
      </c>
      <c r="C42" s="14">
        <v>18</v>
      </c>
      <c r="D42" s="14">
        <v>0</v>
      </c>
      <c r="E42" s="14">
        <v>2</v>
      </c>
      <c r="F42" s="6" t="s">
        <v>103</v>
      </c>
      <c r="G42" s="6" t="s">
        <v>125</v>
      </c>
      <c r="H42">
        <v>3</v>
      </c>
      <c r="I42">
        <f t="shared" si="1"/>
        <v>20</v>
      </c>
      <c r="J42">
        <v>1</v>
      </c>
    </row>
    <row r="43" spans="1:10" ht="12.75">
      <c r="A43" s="6" t="s">
        <v>107</v>
      </c>
      <c r="B43" s="6" t="s">
        <v>108</v>
      </c>
      <c r="C43" s="14">
        <v>6</v>
      </c>
      <c r="D43" s="14">
        <v>7</v>
      </c>
      <c r="E43" s="14">
        <v>0</v>
      </c>
      <c r="F43" s="6" t="s">
        <v>103</v>
      </c>
      <c r="G43" s="6" t="s">
        <v>333</v>
      </c>
      <c r="H43">
        <v>6</v>
      </c>
      <c r="I43">
        <f t="shared" si="1"/>
        <v>13</v>
      </c>
      <c r="J43">
        <v>1</v>
      </c>
    </row>
    <row r="44" spans="1:10" ht="12.75">
      <c r="A44" s="6" t="s">
        <v>96</v>
      </c>
      <c r="B44" s="6" t="s">
        <v>97</v>
      </c>
      <c r="C44" s="14">
        <v>12</v>
      </c>
      <c r="D44" s="14">
        <v>0</v>
      </c>
      <c r="E44" s="14">
        <v>0</v>
      </c>
      <c r="F44" s="6" t="s">
        <v>119</v>
      </c>
      <c r="G44" s="6" t="s">
        <v>316</v>
      </c>
      <c r="H44">
        <v>5</v>
      </c>
      <c r="I44">
        <f t="shared" si="1"/>
        <v>12</v>
      </c>
      <c r="J44">
        <v>1</v>
      </c>
    </row>
    <row r="45" spans="1:10" ht="12.75">
      <c r="A45" s="6" t="s">
        <v>140</v>
      </c>
      <c r="B45" s="6" t="s">
        <v>115</v>
      </c>
      <c r="C45" s="14">
        <v>5</v>
      </c>
      <c r="D45" s="14">
        <v>3</v>
      </c>
      <c r="E45" s="14">
        <v>2</v>
      </c>
      <c r="F45" s="6" t="s">
        <v>103</v>
      </c>
      <c r="G45" s="6" t="s">
        <v>237</v>
      </c>
      <c r="H45">
        <v>1</v>
      </c>
      <c r="I45">
        <f t="shared" si="1"/>
        <v>10</v>
      </c>
      <c r="J45">
        <v>1</v>
      </c>
    </row>
    <row r="46" spans="1:10" ht="12.75">
      <c r="A46" s="6" t="s">
        <v>326</v>
      </c>
      <c r="B46" s="6" t="s">
        <v>327</v>
      </c>
      <c r="C46" s="14">
        <v>7</v>
      </c>
      <c r="D46" s="14">
        <v>0</v>
      </c>
      <c r="E46" s="14">
        <v>2</v>
      </c>
      <c r="F46" s="6" t="s">
        <v>119</v>
      </c>
      <c r="G46" s="6" t="s">
        <v>393</v>
      </c>
      <c r="H46">
        <v>3</v>
      </c>
      <c r="I46">
        <f t="shared" si="1"/>
        <v>9</v>
      </c>
      <c r="J46">
        <v>1</v>
      </c>
    </row>
    <row r="47" spans="1:10" ht="12.75">
      <c r="A47" s="6" t="s">
        <v>326</v>
      </c>
      <c r="B47" s="6" t="s">
        <v>327</v>
      </c>
      <c r="C47" s="14">
        <v>7</v>
      </c>
      <c r="D47" s="14">
        <v>0</v>
      </c>
      <c r="E47" s="14">
        <v>1</v>
      </c>
      <c r="F47" s="6" t="s">
        <v>103</v>
      </c>
      <c r="G47" s="6" t="s">
        <v>364</v>
      </c>
      <c r="H47">
        <v>6</v>
      </c>
      <c r="I47">
        <f t="shared" si="1"/>
        <v>8</v>
      </c>
      <c r="J47">
        <v>1</v>
      </c>
    </row>
    <row r="48" spans="1:10" ht="12.75">
      <c r="A48" s="6" t="s">
        <v>164</v>
      </c>
      <c r="B48" s="6" t="s">
        <v>165</v>
      </c>
      <c r="C48" s="14">
        <v>7</v>
      </c>
      <c r="D48" s="14">
        <v>0</v>
      </c>
      <c r="E48" s="14">
        <v>0</v>
      </c>
      <c r="F48" s="6" t="s">
        <v>119</v>
      </c>
      <c r="G48" s="6" t="s">
        <v>269</v>
      </c>
      <c r="H48">
        <v>4</v>
      </c>
      <c r="I48">
        <f t="shared" si="1"/>
        <v>7</v>
      </c>
      <c r="J48">
        <v>1</v>
      </c>
    </row>
    <row r="49" spans="1:10" ht="12.75">
      <c r="A49" s="6" t="s">
        <v>187</v>
      </c>
      <c r="B49" s="6" t="s">
        <v>314</v>
      </c>
      <c r="C49" s="14">
        <v>5</v>
      </c>
      <c r="D49" s="14">
        <v>0</v>
      </c>
      <c r="E49" s="14">
        <v>1</v>
      </c>
      <c r="F49" s="6" t="s">
        <v>103</v>
      </c>
      <c r="G49" s="6" t="s">
        <v>338</v>
      </c>
      <c r="H49">
        <v>6</v>
      </c>
      <c r="I49">
        <f t="shared" si="1"/>
        <v>6</v>
      </c>
      <c r="J49">
        <v>1</v>
      </c>
    </row>
    <row r="50" spans="1:10" ht="12.75">
      <c r="A50" s="6" t="s">
        <v>96</v>
      </c>
      <c r="B50" s="6" t="s">
        <v>97</v>
      </c>
      <c r="C50" s="14">
        <v>2</v>
      </c>
      <c r="D50" s="14">
        <v>0</v>
      </c>
      <c r="E50" s="14">
        <v>0</v>
      </c>
      <c r="F50" s="6" t="s">
        <v>119</v>
      </c>
      <c r="G50" s="6" t="s">
        <v>239</v>
      </c>
      <c r="H50">
        <v>1</v>
      </c>
      <c r="I50">
        <f t="shared" si="1"/>
        <v>2</v>
      </c>
      <c r="J50">
        <v>1</v>
      </c>
    </row>
    <row r="51" spans="1:10" ht="12.75">
      <c r="A51" s="6" t="s">
        <v>117</v>
      </c>
      <c r="B51" s="6" t="s">
        <v>118</v>
      </c>
      <c r="C51" s="14">
        <v>0</v>
      </c>
      <c r="D51" s="14">
        <v>1</v>
      </c>
      <c r="E51" s="14">
        <v>0</v>
      </c>
      <c r="F51" s="6" t="s">
        <v>119</v>
      </c>
      <c r="G51" s="6" t="s">
        <v>120</v>
      </c>
      <c r="H51">
        <v>12</v>
      </c>
      <c r="I51">
        <f t="shared" si="1"/>
        <v>1</v>
      </c>
      <c r="J51">
        <v>1</v>
      </c>
    </row>
    <row r="52" spans="1:10" ht="12.75">
      <c r="A52" s="6" t="s">
        <v>361</v>
      </c>
      <c r="B52" s="6" t="s">
        <v>362</v>
      </c>
      <c r="C52" s="14">
        <v>0</v>
      </c>
      <c r="D52" s="14">
        <v>0</v>
      </c>
      <c r="E52" s="14">
        <v>0</v>
      </c>
      <c r="F52" s="6" t="s">
        <v>103</v>
      </c>
      <c r="G52" s="6" t="s">
        <v>139</v>
      </c>
      <c r="H52">
        <v>6</v>
      </c>
      <c r="I52">
        <f t="shared" si="1"/>
        <v>0</v>
      </c>
      <c r="J52">
        <v>1</v>
      </c>
    </row>
    <row r="53" spans="1:10" ht="12.75">
      <c r="A53" s="6" t="s">
        <v>140</v>
      </c>
      <c r="B53" s="6" t="s">
        <v>304</v>
      </c>
      <c r="C53" s="6" t="s">
        <v>299</v>
      </c>
      <c r="E53" s="6"/>
      <c r="F53" s="6" t="s">
        <v>119</v>
      </c>
      <c r="G53" s="6"/>
      <c r="H53">
        <v>2</v>
      </c>
      <c r="J53">
        <f>SUM(J2:J52)</f>
        <v>30</v>
      </c>
    </row>
    <row r="54" spans="1:8" ht="12.75">
      <c r="A54" s="6" t="s">
        <v>68</v>
      </c>
      <c r="B54" s="6" t="s">
        <v>193</v>
      </c>
      <c r="C54" s="6" t="s">
        <v>299</v>
      </c>
      <c r="E54" s="6"/>
      <c r="F54" s="6" t="s">
        <v>119</v>
      </c>
      <c r="G54" s="6"/>
      <c r="H54">
        <v>2</v>
      </c>
    </row>
    <row r="55" spans="1:8" ht="12.75">
      <c r="A55" s="6" t="s">
        <v>50</v>
      </c>
      <c r="B55" s="6" t="s">
        <v>51</v>
      </c>
      <c r="C55" s="6" t="s">
        <v>299</v>
      </c>
      <c r="E55" s="6"/>
      <c r="F55" s="6" t="s">
        <v>119</v>
      </c>
      <c r="G55" s="6"/>
      <c r="H55">
        <v>2</v>
      </c>
    </row>
    <row r="56" spans="1:8" ht="12.75">
      <c r="A56" s="6" t="s">
        <v>114</v>
      </c>
      <c r="B56" s="6" t="s">
        <v>162</v>
      </c>
      <c r="C56" s="6" t="s">
        <v>299</v>
      </c>
      <c r="E56" s="6"/>
      <c r="F56" s="6" t="s">
        <v>119</v>
      </c>
      <c r="G56" s="6"/>
      <c r="H56">
        <v>2</v>
      </c>
    </row>
    <row r="57" spans="1:8" ht="12.75">
      <c r="A57" s="6" t="s">
        <v>60</v>
      </c>
      <c r="B57" s="6" t="s">
        <v>61</v>
      </c>
      <c r="C57" s="6" t="s">
        <v>299</v>
      </c>
      <c r="E57" s="6"/>
      <c r="F57" s="6" t="s">
        <v>119</v>
      </c>
      <c r="G57" s="6"/>
      <c r="H57">
        <v>2</v>
      </c>
    </row>
    <row r="58" spans="1:8" ht="12.75">
      <c r="A58" s="6" t="s">
        <v>107</v>
      </c>
      <c r="B58" s="6" t="s">
        <v>108</v>
      </c>
      <c r="C58" s="6" t="s">
        <v>299</v>
      </c>
      <c r="E58" s="6"/>
      <c r="F58" s="6" t="s">
        <v>119</v>
      </c>
      <c r="G58" s="6"/>
      <c r="H58">
        <v>2</v>
      </c>
    </row>
    <row r="59" spans="1:8" ht="12.75">
      <c r="A59" s="6" t="s">
        <v>96</v>
      </c>
      <c r="B59" s="6" t="s">
        <v>97</v>
      </c>
      <c r="C59" s="6" t="s">
        <v>299</v>
      </c>
      <c r="E59" s="6"/>
      <c r="F59" s="6" t="s">
        <v>119</v>
      </c>
      <c r="G59" s="6"/>
      <c r="H59">
        <v>2</v>
      </c>
    </row>
    <row r="60" spans="1:8" ht="12.75">
      <c r="A60" s="6" t="s">
        <v>96</v>
      </c>
      <c r="B60" s="6" t="s">
        <v>177</v>
      </c>
      <c r="C60" s="6" t="s">
        <v>299</v>
      </c>
      <c r="E60" s="6"/>
      <c r="F60" s="6" t="s">
        <v>119</v>
      </c>
      <c r="G60" s="6"/>
      <c r="H60">
        <v>2</v>
      </c>
    </row>
    <row r="61" spans="1:8" ht="12.75">
      <c r="A61" s="6" t="s">
        <v>187</v>
      </c>
      <c r="B61" s="6" t="s">
        <v>300</v>
      </c>
      <c r="C61" s="6" t="s">
        <v>301</v>
      </c>
      <c r="E61" s="6"/>
      <c r="F61" s="6" t="s">
        <v>119</v>
      </c>
      <c r="G61" s="6"/>
      <c r="H61">
        <v>2</v>
      </c>
    </row>
    <row r="62" spans="1:8" ht="12.75">
      <c r="A62" s="6" t="s">
        <v>169</v>
      </c>
      <c r="B62" s="6" t="s">
        <v>118</v>
      </c>
      <c r="C62" s="6" t="s">
        <v>301</v>
      </c>
      <c r="E62" s="6"/>
      <c r="F62" s="6" t="s">
        <v>119</v>
      </c>
      <c r="G62" s="6"/>
      <c r="H62">
        <v>2</v>
      </c>
    </row>
    <row r="63" spans="1:6" ht="12.75">
      <c r="A63" s="6" t="s">
        <v>68</v>
      </c>
      <c r="B63" s="6" t="s">
        <v>369</v>
      </c>
      <c r="C63" s="6"/>
      <c r="F63" s="6" t="s">
        <v>284</v>
      </c>
    </row>
    <row r="64" spans="1:7" ht="12.75">
      <c r="A64" s="6" t="s">
        <v>64</v>
      </c>
      <c r="B64" s="6" t="s">
        <v>291</v>
      </c>
      <c r="E64" s="6"/>
      <c r="F64" s="6" t="s">
        <v>284</v>
      </c>
      <c r="G64" s="6"/>
    </row>
    <row r="65" spans="1:7" ht="12.75">
      <c r="A65" s="6" t="s">
        <v>64</v>
      </c>
      <c r="B65" s="6" t="s">
        <v>291</v>
      </c>
      <c r="E65" s="6"/>
      <c r="F65" s="6" t="s">
        <v>284</v>
      </c>
      <c r="G65" s="6"/>
    </row>
    <row r="66" spans="1:7" ht="12.75">
      <c r="A66" s="6" t="s">
        <v>149</v>
      </c>
      <c r="B66" s="6" t="s">
        <v>288</v>
      </c>
      <c r="E66" s="6"/>
      <c r="F66" s="6" t="s">
        <v>284</v>
      </c>
      <c r="G66" s="6"/>
    </row>
    <row r="67" spans="1:7" ht="12.75">
      <c r="A67" s="6" t="s">
        <v>131</v>
      </c>
      <c r="B67" s="6" t="s">
        <v>289</v>
      </c>
      <c r="C67" s="6"/>
      <c r="E67" s="6"/>
      <c r="F67" s="6" t="s">
        <v>370</v>
      </c>
      <c r="G67" s="6"/>
    </row>
    <row r="68" spans="1:7" ht="12.75">
      <c r="A68" s="6" t="s">
        <v>238</v>
      </c>
      <c r="B68" s="6" t="s">
        <v>287</v>
      </c>
      <c r="E68" s="6"/>
      <c r="F68" s="6" t="s">
        <v>284</v>
      </c>
      <c r="G68" s="6"/>
    </row>
    <row r="69" spans="1:7" ht="12.75">
      <c r="A69" s="6" t="s">
        <v>238</v>
      </c>
      <c r="B69" s="6" t="s">
        <v>286</v>
      </c>
      <c r="C69" s="6"/>
      <c r="E69" s="6"/>
      <c r="F69" s="6" t="s">
        <v>284</v>
      </c>
      <c r="G69" s="6"/>
    </row>
    <row r="70" spans="1:7" ht="12.75">
      <c r="A70" s="6" t="s">
        <v>132</v>
      </c>
      <c r="B70" s="6" t="s">
        <v>294</v>
      </c>
      <c r="E70" s="6"/>
      <c r="F70" s="6" t="s">
        <v>284</v>
      </c>
      <c r="G70" s="6"/>
    </row>
    <row r="71" spans="1:7" ht="12.75">
      <c r="A71" s="6" t="s">
        <v>107</v>
      </c>
      <c r="B71" s="6" t="s">
        <v>283</v>
      </c>
      <c r="E71" s="6"/>
      <c r="F71" s="6" t="s">
        <v>284</v>
      </c>
      <c r="G71" s="6"/>
    </row>
    <row r="72" spans="1:7" ht="12.75">
      <c r="A72" s="6" t="s">
        <v>96</v>
      </c>
      <c r="B72" s="6" t="s">
        <v>288</v>
      </c>
      <c r="E72" s="6"/>
      <c r="F72" s="6" t="s">
        <v>284</v>
      </c>
      <c r="G72" s="6"/>
    </row>
    <row r="73" spans="1:7" ht="12.75">
      <c r="A73" s="6" t="s">
        <v>92</v>
      </c>
      <c r="B73" s="6" t="s">
        <v>293</v>
      </c>
      <c r="E73" s="6"/>
      <c r="F73" s="6" t="s">
        <v>284</v>
      </c>
      <c r="G73" s="6"/>
    </row>
    <row r="74" spans="1:7" ht="12.75">
      <c r="A74" s="6" t="s">
        <v>92</v>
      </c>
      <c r="B74" s="6" t="s">
        <v>293</v>
      </c>
      <c r="E74" s="6"/>
      <c r="F74" s="6" t="s">
        <v>284</v>
      </c>
      <c r="G74" s="6"/>
    </row>
    <row r="75" ht="15.75">
      <c r="A75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2"/>
  <sheetViews>
    <sheetView workbookViewId="0" topLeftCell="A1">
      <selection activeCell="J265" sqref="J265"/>
    </sheetView>
  </sheetViews>
  <sheetFormatPr defaultColWidth="9.140625" defaultRowHeight="12.75"/>
  <cols>
    <col min="1" max="1" width="19.140625" style="0" customWidth="1"/>
    <col min="2" max="2" width="18.28125" style="0" customWidth="1"/>
    <col min="3" max="3" width="6.57421875" style="0" bestFit="1" customWidth="1"/>
    <col min="4" max="4" width="7.7109375" style="0" customWidth="1"/>
    <col min="5" max="5" width="6.7109375" style="0" customWidth="1"/>
    <col min="6" max="6" width="7.140625" style="0" customWidth="1"/>
  </cols>
  <sheetData>
    <row r="1" spans="1:4" ht="18.75">
      <c r="A1" s="1" t="s">
        <v>0</v>
      </c>
      <c r="B1" s="2" t="s">
        <v>227</v>
      </c>
      <c r="C1" s="1"/>
      <c r="D1" s="3">
        <v>1</v>
      </c>
    </row>
    <row r="2" ht="12.75">
      <c r="A2" s="8" t="s">
        <v>135</v>
      </c>
    </row>
    <row r="3" spans="1:8" ht="13.5">
      <c r="A3" s="9" t="s">
        <v>21</v>
      </c>
      <c r="B3" s="9" t="s">
        <v>4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439</v>
      </c>
      <c r="H3" s="9" t="s">
        <v>439</v>
      </c>
    </row>
    <row r="4" spans="1:8" ht="12.75">
      <c r="A4" s="6" t="s">
        <v>105</v>
      </c>
      <c r="B4" s="6" t="s">
        <v>106</v>
      </c>
      <c r="C4" s="14">
        <v>5</v>
      </c>
      <c r="D4" s="14">
        <v>1</v>
      </c>
      <c r="E4" s="14">
        <v>0</v>
      </c>
      <c r="F4" s="6" t="s">
        <v>34</v>
      </c>
      <c r="G4">
        <v>2</v>
      </c>
      <c r="H4">
        <f>IF(F4="Sunk 1st/2sorties",G4,G4*2)</f>
        <v>4</v>
      </c>
    </row>
    <row r="5" spans="1:8" ht="12.75">
      <c r="A5" s="6" t="s">
        <v>78</v>
      </c>
      <c r="B5" s="6" t="s">
        <v>144</v>
      </c>
      <c r="C5" s="14">
        <v>46</v>
      </c>
      <c r="D5" s="14">
        <v>7</v>
      </c>
      <c r="E5" s="14">
        <v>49</v>
      </c>
      <c r="F5" s="6" t="s">
        <v>34</v>
      </c>
      <c r="G5">
        <v>5</v>
      </c>
      <c r="H5">
        <f aca="true" t="shared" si="0" ref="H5:H25">IF(F5="Sunk 1st/2sorties",G5,G5*2)</f>
        <v>10</v>
      </c>
    </row>
    <row r="6" spans="1:8" ht="12.75">
      <c r="A6" s="6" t="s">
        <v>88</v>
      </c>
      <c r="B6" s="6" t="s">
        <v>89</v>
      </c>
      <c r="C6" s="14">
        <v>37</v>
      </c>
      <c r="D6" s="14">
        <v>5</v>
      </c>
      <c r="E6" s="14">
        <v>0</v>
      </c>
      <c r="F6" s="6" t="s">
        <v>34</v>
      </c>
      <c r="G6">
        <v>2</v>
      </c>
      <c r="H6">
        <f t="shared" si="0"/>
        <v>4</v>
      </c>
    </row>
    <row r="7" spans="1:8" ht="12.75">
      <c r="A7" s="6" t="s">
        <v>85</v>
      </c>
      <c r="B7" s="6" t="s">
        <v>180</v>
      </c>
      <c r="C7" s="14">
        <v>35</v>
      </c>
      <c r="D7" s="14">
        <v>4</v>
      </c>
      <c r="E7" s="14">
        <v>6</v>
      </c>
      <c r="F7" s="6" t="s">
        <v>34</v>
      </c>
      <c r="G7">
        <v>3.5</v>
      </c>
      <c r="H7">
        <f t="shared" si="0"/>
        <v>7</v>
      </c>
    </row>
    <row r="8" spans="1:8" ht="12.75">
      <c r="A8" s="6" t="s">
        <v>100</v>
      </c>
      <c r="B8" s="6" t="s">
        <v>144</v>
      </c>
      <c r="C8" s="14">
        <v>14</v>
      </c>
      <c r="D8" s="14">
        <v>1</v>
      </c>
      <c r="E8" s="14">
        <v>7</v>
      </c>
      <c r="F8" s="6" t="s">
        <v>34</v>
      </c>
      <c r="G8">
        <v>5</v>
      </c>
      <c r="H8">
        <f t="shared" si="0"/>
        <v>10</v>
      </c>
    </row>
    <row r="9" spans="1:8" ht="12.75">
      <c r="A9" s="6" t="s">
        <v>107</v>
      </c>
      <c r="B9" s="6" t="s">
        <v>108</v>
      </c>
      <c r="C9" s="14">
        <v>55</v>
      </c>
      <c r="D9" s="14">
        <v>18</v>
      </c>
      <c r="E9" s="14">
        <v>28</v>
      </c>
      <c r="F9" s="6" t="s">
        <v>103</v>
      </c>
      <c r="G9">
        <v>3</v>
      </c>
      <c r="H9">
        <f t="shared" si="0"/>
        <v>3</v>
      </c>
    </row>
    <row r="10" spans="1:8" ht="12.75">
      <c r="A10" s="6" t="s">
        <v>114</v>
      </c>
      <c r="B10" s="6" t="s">
        <v>162</v>
      </c>
      <c r="C10" s="14">
        <v>35</v>
      </c>
      <c r="D10" s="14">
        <v>3</v>
      </c>
      <c r="E10" s="14">
        <v>6</v>
      </c>
      <c r="F10" s="6" t="s">
        <v>34</v>
      </c>
      <c r="G10">
        <v>5</v>
      </c>
      <c r="H10">
        <f t="shared" si="0"/>
        <v>10</v>
      </c>
    </row>
    <row r="11" spans="1:8" ht="12.75">
      <c r="A11" s="6" t="s">
        <v>140</v>
      </c>
      <c r="B11" s="6" t="s">
        <v>115</v>
      </c>
      <c r="C11" s="14">
        <v>5</v>
      </c>
      <c r="D11" s="14">
        <v>3</v>
      </c>
      <c r="E11" s="14">
        <v>2</v>
      </c>
      <c r="F11" s="6" t="s">
        <v>103</v>
      </c>
      <c r="G11">
        <v>3</v>
      </c>
      <c r="H11">
        <f t="shared" si="0"/>
        <v>3</v>
      </c>
    </row>
    <row r="12" spans="1:8" ht="12.75">
      <c r="A12" s="6" t="s">
        <v>238</v>
      </c>
      <c r="B12" s="6" t="s">
        <v>180</v>
      </c>
      <c r="C12" s="14">
        <v>39</v>
      </c>
      <c r="D12" s="14">
        <v>20</v>
      </c>
      <c r="E12" s="14">
        <v>28</v>
      </c>
      <c r="F12" s="6" t="s">
        <v>103</v>
      </c>
      <c r="G12">
        <v>3.5</v>
      </c>
      <c r="H12">
        <f t="shared" si="0"/>
        <v>3.5</v>
      </c>
    </row>
    <row r="13" spans="1:8" ht="12.75">
      <c r="A13" s="6" t="s">
        <v>96</v>
      </c>
      <c r="B13" s="6" t="s">
        <v>97</v>
      </c>
      <c r="C13" s="14">
        <v>2</v>
      </c>
      <c r="D13" s="14">
        <v>0</v>
      </c>
      <c r="E13" s="14">
        <v>0</v>
      </c>
      <c r="F13" s="6" t="s">
        <v>119</v>
      </c>
      <c r="G13">
        <v>2</v>
      </c>
      <c r="H13">
        <f t="shared" si="0"/>
        <v>4</v>
      </c>
    </row>
    <row r="14" spans="1:8" ht="12.75">
      <c r="A14" s="6" t="s">
        <v>172</v>
      </c>
      <c r="B14" s="6" t="s">
        <v>144</v>
      </c>
      <c r="C14" s="14">
        <v>9</v>
      </c>
      <c r="D14" s="14">
        <v>0</v>
      </c>
      <c r="E14" s="14">
        <v>7</v>
      </c>
      <c r="F14" s="6" t="s">
        <v>34</v>
      </c>
      <c r="G14">
        <v>5</v>
      </c>
      <c r="H14">
        <f t="shared" si="0"/>
        <v>10</v>
      </c>
    </row>
    <row r="15" spans="1:8" ht="12.75">
      <c r="A15" s="6" t="s">
        <v>29</v>
      </c>
      <c r="B15" s="6" t="s">
        <v>30</v>
      </c>
      <c r="C15" s="14">
        <v>9</v>
      </c>
      <c r="D15" s="14">
        <v>0</v>
      </c>
      <c r="E15" s="14">
        <v>4</v>
      </c>
      <c r="F15" s="6" t="s">
        <v>34</v>
      </c>
      <c r="G15">
        <v>4.5</v>
      </c>
      <c r="H15">
        <f t="shared" si="0"/>
        <v>9</v>
      </c>
    </row>
    <row r="16" spans="1:8" ht="12.75">
      <c r="A16" s="6" t="s">
        <v>109</v>
      </c>
      <c r="B16" s="6" t="s">
        <v>110</v>
      </c>
      <c r="C16" s="14">
        <v>0</v>
      </c>
      <c r="D16" s="14">
        <v>3</v>
      </c>
      <c r="E16" s="14">
        <v>0</v>
      </c>
      <c r="F16" s="6" t="s">
        <v>34</v>
      </c>
      <c r="G16">
        <v>2</v>
      </c>
      <c r="H16">
        <f>IF(F16="Sunk 1st/2sorties",G16,G16*2)</f>
        <v>4</v>
      </c>
    </row>
    <row r="17" spans="1:8" ht="12.75">
      <c r="A17" s="6" t="s">
        <v>81</v>
      </c>
      <c r="B17" s="6" t="s">
        <v>144</v>
      </c>
      <c r="C17" s="14">
        <v>43</v>
      </c>
      <c r="D17" s="14">
        <v>13</v>
      </c>
      <c r="E17" s="14">
        <v>20</v>
      </c>
      <c r="F17" s="6" t="s">
        <v>119</v>
      </c>
      <c r="G17">
        <v>5</v>
      </c>
      <c r="H17">
        <f t="shared" si="0"/>
        <v>10</v>
      </c>
    </row>
    <row r="18" spans="1:8" ht="12.75">
      <c r="A18" s="6" t="s">
        <v>184</v>
      </c>
      <c r="B18" s="6" t="s">
        <v>185</v>
      </c>
      <c r="C18" s="14">
        <v>20</v>
      </c>
      <c r="D18" s="14">
        <v>2</v>
      </c>
      <c r="E18" s="14">
        <v>0</v>
      </c>
      <c r="F18" s="6" t="s">
        <v>34</v>
      </c>
      <c r="G18">
        <v>2</v>
      </c>
      <c r="H18">
        <f t="shared" si="0"/>
        <v>4</v>
      </c>
    </row>
    <row r="19" spans="1:8" ht="12.75">
      <c r="A19" s="6" t="s">
        <v>149</v>
      </c>
      <c r="B19" s="6" t="s">
        <v>147</v>
      </c>
      <c r="C19" s="14">
        <v>64</v>
      </c>
      <c r="D19" s="14">
        <v>0</v>
      </c>
      <c r="E19" s="14">
        <v>3</v>
      </c>
      <c r="F19" s="6" t="s">
        <v>119</v>
      </c>
      <c r="G19">
        <v>4.5</v>
      </c>
      <c r="H19">
        <f t="shared" si="0"/>
        <v>9</v>
      </c>
    </row>
    <row r="20" spans="1:8" ht="12.75">
      <c r="A20" s="6" t="s">
        <v>112</v>
      </c>
      <c r="B20" s="6" t="s">
        <v>147</v>
      </c>
      <c r="C20" s="14">
        <v>27</v>
      </c>
      <c r="D20" s="14">
        <v>1</v>
      </c>
      <c r="E20" s="14">
        <v>2</v>
      </c>
      <c r="F20" s="6" t="s">
        <v>34</v>
      </c>
      <c r="G20">
        <v>4.5</v>
      </c>
      <c r="H20">
        <f t="shared" si="0"/>
        <v>9</v>
      </c>
    </row>
    <row r="21" spans="1:8" ht="12.75">
      <c r="A21" s="6" t="s">
        <v>155</v>
      </c>
      <c r="B21" s="6" t="s">
        <v>156</v>
      </c>
      <c r="C21" s="14">
        <v>39</v>
      </c>
      <c r="D21" s="14">
        <v>2</v>
      </c>
      <c r="E21" s="14">
        <v>0</v>
      </c>
      <c r="F21" s="6" t="s">
        <v>34</v>
      </c>
      <c r="G21">
        <v>5</v>
      </c>
      <c r="H21">
        <f t="shared" si="0"/>
        <v>10</v>
      </c>
    </row>
    <row r="22" spans="1:8" ht="12.75">
      <c r="A22" s="6" t="s">
        <v>187</v>
      </c>
      <c r="B22" s="6" t="s">
        <v>188</v>
      </c>
      <c r="C22" s="14">
        <v>72</v>
      </c>
      <c r="D22" s="14">
        <v>1</v>
      </c>
      <c r="E22" s="14">
        <v>13</v>
      </c>
      <c r="F22" s="6" t="s">
        <v>34</v>
      </c>
      <c r="G22">
        <v>5</v>
      </c>
      <c r="H22">
        <f t="shared" si="0"/>
        <v>10</v>
      </c>
    </row>
    <row r="23" spans="1:8" ht="12.75">
      <c r="A23" s="6" t="s">
        <v>169</v>
      </c>
      <c r="B23" s="6" t="s">
        <v>162</v>
      </c>
      <c r="C23" s="14">
        <v>14</v>
      </c>
      <c r="D23" s="14">
        <v>0</v>
      </c>
      <c r="E23" s="14">
        <v>0</v>
      </c>
      <c r="F23" s="6" t="s">
        <v>34</v>
      </c>
      <c r="G23">
        <v>5</v>
      </c>
      <c r="H23">
        <f t="shared" si="0"/>
        <v>10</v>
      </c>
    </row>
    <row r="24" spans="1:8" ht="12.75">
      <c r="A24" s="6" t="s">
        <v>121</v>
      </c>
      <c r="B24" s="6" t="s">
        <v>122</v>
      </c>
      <c r="C24" s="14">
        <v>79</v>
      </c>
      <c r="D24" s="14">
        <v>13</v>
      </c>
      <c r="E24" s="14">
        <v>28</v>
      </c>
      <c r="F24" s="6" t="s">
        <v>119</v>
      </c>
      <c r="G24">
        <v>3</v>
      </c>
      <c r="H24">
        <f t="shared" si="0"/>
        <v>6</v>
      </c>
    </row>
    <row r="25" spans="1:9" ht="12.75">
      <c r="A25" s="6" t="s">
        <v>117</v>
      </c>
      <c r="B25" s="6" t="s">
        <v>118</v>
      </c>
      <c r="C25" s="14">
        <v>2</v>
      </c>
      <c r="D25" s="14">
        <v>2</v>
      </c>
      <c r="E25" s="14">
        <v>1</v>
      </c>
      <c r="F25" s="6" t="s">
        <v>34</v>
      </c>
      <c r="G25">
        <v>2</v>
      </c>
      <c r="H25">
        <f t="shared" si="0"/>
        <v>4</v>
      </c>
      <c r="I25" s="6" t="s">
        <v>440</v>
      </c>
    </row>
    <row r="26" spans="8:10" ht="12.75">
      <c r="H26">
        <f>SUM(H4:H25)</f>
        <v>153.5</v>
      </c>
      <c r="I26">
        <f>SUM(C29:E49)</f>
        <v>621</v>
      </c>
      <c r="J26" s="16">
        <f>(I26)/(H26*37.5)</f>
        <v>0.10788273615635179</v>
      </c>
    </row>
    <row r="27" ht="12.75">
      <c r="A27" s="8" t="s">
        <v>137</v>
      </c>
    </row>
    <row r="28" spans="1:8" ht="13.5">
      <c r="A28" s="9" t="s">
        <v>21</v>
      </c>
      <c r="B28" s="9" t="s">
        <v>4</v>
      </c>
      <c r="C28" s="9" t="s">
        <v>22</v>
      </c>
      <c r="D28" s="9" t="s">
        <v>23</v>
      </c>
      <c r="E28" s="9" t="s">
        <v>24</v>
      </c>
      <c r="F28" s="9" t="s">
        <v>25</v>
      </c>
      <c r="G28" s="9" t="s">
        <v>439</v>
      </c>
      <c r="H28" s="9" t="s">
        <v>439</v>
      </c>
    </row>
    <row r="29" spans="1:8" ht="12.75">
      <c r="A29" s="6" t="s">
        <v>218</v>
      </c>
      <c r="B29" s="6" t="s">
        <v>219</v>
      </c>
      <c r="C29" s="14">
        <v>80</v>
      </c>
      <c r="D29" s="14">
        <v>0</v>
      </c>
      <c r="E29" s="14">
        <v>0</v>
      </c>
      <c r="F29" s="6" t="s">
        <v>34</v>
      </c>
      <c r="G29">
        <v>3.5</v>
      </c>
      <c r="H29">
        <f>IF(F29="Sunk 1st/2sorties",G29,G29*2)</f>
        <v>7</v>
      </c>
    </row>
    <row r="30" spans="1:8" ht="12.75">
      <c r="A30" s="6" t="s">
        <v>36</v>
      </c>
      <c r="B30" s="6" t="s">
        <v>37</v>
      </c>
      <c r="C30" s="14">
        <v>13</v>
      </c>
      <c r="D30" s="14">
        <v>4</v>
      </c>
      <c r="E30" s="14">
        <v>1</v>
      </c>
      <c r="F30" s="6" t="s">
        <v>34</v>
      </c>
      <c r="G30">
        <v>3</v>
      </c>
      <c r="H30">
        <f aca="true" t="shared" si="1" ref="H30:H49">IF(F30="Sunk 1st/2sorties",G30,G30*2)</f>
        <v>6</v>
      </c>
    </row>
    <row r="31" spans="1:8" ht="12.75">
      <c r="A31" s="6" t="s">
        <v>74</v>
      </c>
      <c r="B31" s="6" t="s">
        <v>222</v>
      </c>
      <c r="C31" s="14">
        <v>6</v>
      </c>
      <c r="D31" s="14">
        <v>1</v>
      </c>
      <c r="E31" s="14">
        <v>2</v>
      </c>
      <c r="F31" s="6" t="s">
        <v>34</v>
      </c>
      <c r="G31">
        <v>4.5</v>
      </c>
      <c r="H31">
        <f t="shared" si="1"/>
        <v>9</v>
      </c>
    </row>
    <row r="32" spans="1:8" ht="12.75">
      <c r="A32" s="6" t="s">
        <v>215</v>
      </c>
      <c r="B32" s="6" t="s">
        <v>193</v>
      </c>
      <c r="C32" s="14">
        <v>60</v>
      </c>
      <c r="D32" s="14">
        <v>2</v>
      </c>
      <c r="E32" s="14">
        <v>5</v>
      </c>
      <c r="F32" s="6" t="s">
        <v>34</v>
      </c>
      <c r="G32">
        <v>5</v>
      </c>
      <c r="H32">
        <f t="shared" si="1"/>
        <v>10</v>
      </c>
    </row>
    <row r="33" spans="1:8" ht="12.75">
      <c r="A33" s="6" t="s">
        <v>191</v>
      </c>
      <c r="B33" s="6" t="s">
        <v>37</v>
      </c>
      <c r="C33" s="14">
        <v>26</v>
      </c>
      <c r="D33" s="14">
        <v>8</v>
      </c>
      <c r="E33" s="14">
        <v>4</v>
      </c>
      <c r="F33" s="6" t="s">
        <v>34</v>
      </c>
      <c r="G33">
        <v>3</v>
      </c>
      <c r="H33">
        <f t="shared" si="1"/>
        <v>6</v>
      </c>
    </row>
    <row r="34" spans="1:8" ht="12.75">
      <c r="A34" s="6" t="s">
        <v>210</v>
      </c>
      <c r="B34" s="6" t="s">
        <v>211</v>
      </c>
      <c r="C34" s="14">
        <v>0</v>
      </c>
      <c r="D34" s="14">
        <v>0</v>
      </c>
      <c r="E34" s="14">
        <v>0</v>
      </c>
      <c r="F34" s="6" t="s">
        <v>34</v>
      </c>
      <c r="G34">
        <v>3.5</v>
      </c>
      <c r="H34">
        <f t="shared" si="1"/>
        <v>7</v>
      </c>
    </row>
    <row r="35" spans="1:8" ht="12.75">
      <c r="A35" s="6" t="s">
        <v>131</v>
      </c>
      <c r="B35" s="6" t="s">
        <v>37</v>
      </c>
      <c r="C35" s="14">
        <v>11</v>
      </c>
      <c r="D35" s="14">
        <v>1</v>
      </c>
      <c r="E35" s="14">
        <v>0</v>
      </c>
      <c r="F35" s="6" t="s">
        <v>34</v>
      </c>
      <c r="G35">
        <v>3</v>
      </c>
      <c r="H35">
        <f t="shared" si="1"/>
        <v>6</v>
      </c>
    </row>
    <row r="36" spans="1:8" ht="12.75">
      <c r="A36" s="6" t="s">
        <v>205</v>
      </c>
      <c r="B36" s="6" t="s">
        <v>201</v>
      </c>
      <c r="C36" s="14">
        <v>35</v>
      </c>
      <c r="D36" s="14">
        <v>1</v>
      </c>
      <c r="E36" s="14">
        <v>1</v>
      </c>
      <c r="F36" s="6" t="s">
        <v>34</v>
      </c>
      <c r="G36">
        <v>5.5</v>
      </c>
      <c r="H36">
        <f t="shared" si="1"/>
        <v>11</v>
      </c>
    </row>
    <row r="37" spans="1:8" ht="12.75">
      <c r="A37" s="6" t="s">
        <v>262</v>
      </c>
      <c r="B37" s="6" t="s">
        <v>263</v>
      </c>
      <c r="C37" s="14">
        <v>13</v>
      </c>
      <c r="D37" s="14">
        <v>2</v>
      </c>
      <c r="E37" s="14">
        <v>4</v>
      </c>
      <c r="F37" s="6" t="s">
        <v>34</v>
      </c>
      <c r="G37">
        <v>3</v>
      </c>
      <c r="H37">
        <f>IF(F37="Sunk 1st/2sorties",G37,G37*2)</f>
        <v>6</v>
      </c>
    </row>
    <row r="38" spans="1:8" ht="12.75">
      <c r="A38" s="6" t="s">
        <v>64</v>
      </c>
      <c r="B38" s="6" t="s">
        <v>65</v>
      </c>
      <c r="C38" s="14">
        <v>15</v>
      </c>
      <c r="D38" s="14">
        <v>1</v>
      </c>
      <c r="E38" s="14">
        <v>2</v>
      </c>
      <c r="F38" s="6" t="s">
        <v>34</v>
      </c>
      <c r="G38">
        <v>2</v>
      </c>
      <c r="H38">
        <f t="shared" si="1"/>
        <v>4</v>
      </c>
    </row>
    <row r="39" spans="1:8" ht="12.75">
      <c r="A39" s="6" t="s">
        <v>198</v>
      </c>
      <c r="B39" s="6" t="s">
        <v>199</v>
      </c>
      <c r="C39" s="14">
        <v>11</v>
      </c>
      <c r="D39" s="14">
        <v>1</v>
      </c>
      <c r="E39" s="14">
        <v>15</v>
      </c>
      <c r="F39" s="6" t="s">
        <v>34</v>
      </c>
      <c r="G39">
        <v>3.5</v>
      </c>
      <c r="H39">
        <f t="shared" si="1"/>
        <v>7</v>
      </c>
    </row>
    <row r="40" spans="1:8" ht="12.75">
      <c r="A40" s="6" t="s">
        <v>60</v>
      </c>
      <c r="B40" s="6" t="s">
        <v>61</v>
      </c>
      <c r="C40" s="14">
        <v>62</v>
      </c>
      <c r="D40" s="14">
        <v>2</v>
      </c>
      <c r="E40" s="14">
        <v>4</v>
      </c>
      <c r="F40" s="6" t="s">
        <v>34</v>
      </c>
      <c r="G40">
        <v>3.5</v>
      </c>
      <c r="H40">
        <f t="shared" si="1"/>
        <v>7</v>
      </c>
    </row>
    <row r="41" spans="1:8" ht="12.75">
      <c r="A41" s="6" t="s">
        <v>164</v>
      </c>
      <c r="B41" s="6" t="s">
        <v>165</v>
      </c>
      <c r="C41" s="14">
        <v>7</v>
      </c>
      <c r="D41" s="14">
        <v>2</v>
      </c>
      <c r="E41" s="14">
        <v>1</v>
      </c>
      <c r="F41" s="6" t="s">
        <v>34</v>
      </c>
      <c r="G41">
        <v>2</v>
      </c>
      <c r="H41">
        <f t="shared" si="1"/>
        <v>4</v>
      </c>
    </row>
    <row r="42" spans="1:8" ht="12.75">
      <c r="A42" s="6" t="s">
        <v>132</v>
      </c>
      <c r="B42" s="6" t="s">
        <v>37</v>
      </c>
      <c r="C42" s="14">
        <v>30</v>
      </c>
      <c r="D42" s="14">
        <v>2</v>
      </c>
      <c r="E42" s="14">
        <v>7</v>
      </c>
      <c r="F42" s="6" t="s">
        <v>34</v>
      </c>
      <c r="G42">
        <v>3</v>
      </c>
      <c r="H42">
        <f t="shared" si="1"/>
        <v>6</v>
      </c>
    </row>
    <row r="43" spans="1:8" ht="12.75">
      <c r="A43" s="6" t="s">
        <v>92</v>
      </c>
      <c r="B43" s="6" t="s">
        <v>195</v>
      </c>
      <c r="C43" s="14">
        <v>28</v>
      </c>
      <c r="D43" s="14">
        <v>7</v>
      </c>
      <c r="E43" s="14">
        <v>10</v>
      </c>
      <c r="F43" s="6" t="s">
        <v>103</v>
      </c>
      <c r="G43">
        <v>4</v>
      </c>
      <c r="H43">
        <f t="shared" si="1"/>
        <v>4</v>
      </c>
    </row>
    <row r="44" spans="1:8" ht="12.75">
      <c r="A44" s="6" t="s">
        <v>200</v>
      </c>
      <c r="B44" s="6" t="s">
        <v>201</v>
      </c>
      <c r="C44" s="14">
        <v>37</v>
      </c>
      <c r="D44" s="14">
        <v>2</v>
      </c>
      <c r="E44" s="14">
        <v>1</v>
      </c>
      <c r="F44" s="6" t="s">
        <v>34</v>
      </c>
      <c r="G44">
        <v>5.5</v>
      </c>
      <c r="H44">
        <f t="shared" si="1"/>
        <v>11</v>
      </c>
    </row>
    <row r="45" spans="1:8" ht="12.75">
      <c r="A45" s="6" t="s">
        <v>54</v>
      </c>
      <c r="B45" s="6" t="s">
        <v>55</v>
      </c>
      <c r="C45" s="14">
        <v>10</v>
      </c>
      <c r="D45" s="14">
        <v>0</v>
      </c>
      <c r="E45" s="14">
        <v>1</v>
      </c>
      <c r="F45" s="6" t="s">
        <v>34</v>
      </c>
      <c r="G45">
        <v>2.5</v>
      </c>
      <c r="H45">
        <f t="shared" si="1"/>
        <v>5</v>
      </c>
    </row>
    <row r="46" spans="1:8" ht="12.75">
      <c r="A46" s="6" t="s">
        <v>225</v>
      </c>
      <c r="B46" s="6" t="s">
        <v>193</v>
      </c>
      <c r="C46" s="14">
        <v>8</v>
      </c>
      <c r="D46" s="14">
        <v>0</v>
      </c>
      <c r="E46" s="14">
        <v>0</v>
      </c>
      <c r="F46" s="6" t="s">
        <v>34</v>
      </c>
      <c r="G46">
        <v>5</v>
      </c>
      <c r="H46">
        <f t="shared" si="1"/>
        <v>10</v>
      </c>
    </row>
    <row r="47" spans="1:8" ht="12.75">
      <c r="A47" s="6" t="s">
        <v>68</v>
      </c>
      <c r="B47" s="6" t="s">
        <v>193</v>
      </c>
      <c r="C47" s="14">
        <v>33</v>
      </c>
      <c r="D47" s="14">
        <v>4</v>
      </c>
      <c r="E47" s="14">
        <v>15</v>
      </c>
      <c r="F47" s="6" t="s">
        <v>34</v>
      </c>
      <c r="G47">
        <v>5</v>
      </c>
      <c r="H47">
        <f t="shared" si="1"/>
        <v>10</v>
      </c>
    </row>
    <row r="48" spans="1:8" ht="12.75">
      <c r="A48" s="6" t="s">
        <v>50</v>
      </c>
      <c r="B48" s="6" t="s">
        <v>51</v>
      </c>
      <c r="C48" s="14">
        <v>23</v>
      </c>
      <c r="D48" s="14">
        <v>0</v>
      </c>
      <c r="E48" s="14">
        <v>0</v>
      </c>
      <c r="F48" s="6" t="s">
        <v>34</v>
      </c>
      <c r="G48">
        <v>2.5</v>
      </c>
      <c r="H48">
        <f t="shared" si="1"/>
        <v>5</v>
      </c>
    </row>
    <row r="49" spans="1:8" ht="12.75">
      <c r="A49" s="6" t="s">
        <v>45</v>
      </c>
      <c r="B49" s="6" t="s">
        <v>46</v>
      </c>
      <c r="C49" s="14">
        <v>0</v>
      </c>
      <c r="D49" s="14">
        <v>0</v>
      </c>
      <c r="E49" s="14">
        <v>0</v>
      </c>
      <c r="F49" s="6" t="s">
        <v>34</v>
      </c>
      <c r="G49">
        <v>2</v>
      </c>
      <c r="H49">
        <f t="shared" si="1"/>
        <v>4</v>
      </c>
    </row>
    <row r="50" ht="12.75">
      <c r="I50" s="6" t="s">
        <v>441</v>
      </c>
    </row>
    <row r="51" spans="1:10" ht="18.75">
      <c r="A51" s="1" t="s">
        <v>0</v>
      </c>
      <c r="B51" s="2" t="s">
        <v>374</v>
      </c>
      <c r="C51" s="1"/>
      <c r="D51" s="3">
        <v>3</v>
      </c>
      <c r="H51">
        <f>SUM(H29:H50)</f>
        <v>145</v>
      </c>
      <c r="I51">
        <f>SUM(C4:E25)</f>
        <v>954</v>
      </c>
      <c r="J51" s="16">
        <f>(I51)/(H51*37.5)</f>
        <v>0.17544827586206896</v>
      </c>
    </row>
    <row r="52" ht="12.75">
      <c r="A52" s="8" t="s">
        <v>135</v>
      </c>
    </row>
    <row r="53" spans="1:8" ht="13.5">
      <c r="A53" s="9" t="s">
        <v>21</v>
      </c>
      <c r="B53" s="9" t="s">
        <v>4</v>
      </c>
      <c r="C53" s="9" t="s">
        <v>22</v>
      </c>
      <c r="D53" s="9" t="s">
        <v>23</v>
      </c>
      <c r="E53" s="9" t="s">
        <v>24</v>
      </c>
      <c r="F53" s="9" t="s">
        <v>25</v>
      </c>
      <c r="G53" s="9" t="s">
        <v>439</v>
      </c>
      <c r="H53" s="9" t="s">
        <v>439</v>
      </c>
    </row>
    <row r="54" spans="1:8" ht="12.75">
      <c r="A54" s="6" t="s">
        <v>164</v>
      </c>
      <c r="B54" s="6" t="s">
        <v>165</v>
      </c>
      <c r="C54" s="14">
        <v>13</v>
      </c>
      <c r="D54" s="14">
        <v>2</v>
      </c>
      <c r="E54" s="14">
        <v>0</v>
      </c>
      <c r="F54" s="6" t="s">
        <v>34</v>
      </c>
      <c r="G54">
        <v>2</v>
      </c>
      <c r="H54">
        <f>IF(F54="Sunk 1st/2sorties",G54,G54*2)</f>
        <v>4</v>
      </c>
    </row>
    <row r="55" spans="1:8" ht="12.75">
      <c r="A55" s="6" t="s">
        <v>121</v>
      </c>
      <c r="B55" s="6" t="s">
        <v>122</v>
      </c>
      <c r="C55" s="14">
        <v>47</v>
      </c>
      <c r="D55" s="14">
        <v>13</v>
      </c>
      <c r="E55" s="14">
        <v>6</v>
      </c>
      <c r="F55" s="6" t="s">
        <v>103</v>
      </c>
      <c r="G55">
        <v>3</v>
      </c>
      <c r="H55">
        <f aca="true" t="shared" si="2" ref="H55:H75">IF(F55="Sunk 1st/2sorties",G55,G55*2)</f>
        <v>3</v>
      </c>
    </row>
    <row r="56" spans="1:8" ht="12.75">
      <c r="A56" s="6" t="s">
        <v>169</v>
      </c>
      <c r="B56" s="6" t="s">
        <v>162</v>
      </c>
      <c r="C56" s="14">
        <v>33</v>
      </c>
      <c r="D56" s="14">
        <v>5</v>
      </c>
      <c r="E56" s="14">
        <v>5</v>
      </c>
      <c r="F56" s="6" t="s">
        <v>34</v>
      </c>
      <c r="G56">
        <v>5</v>
      </c>
      <c r="H56">
        <f t="shared" si="2"/>
        <v>10</v>
      </c>
    </row>
    <row r="57" spans="1:8" ht="12.75">
      <c r="A57" s="6" t="s">
        <v>187</v>
      </c>
      <c r="B57" s="6" t="s">
        <v>314</v>
      </c>
      <c r="C57" s="14">
        <v>52</v>
      </c>
      <c r="D57" s="14">
        <v>13</v>
      </c>
      <c r="E57" s="14">
        <v>26</v>
      </c>
      <c r="F57" s="6" t="s">
        <v>34</v>
      </c>
      <c r="G57">
        <v>3</v>
      </c>
      <c r="H57">
        <f t="shared" si="2"/>
        <v>6</v>
      </c>
    </row>
    <row r="58" spans="1:8" ht="12.75">
      <c r="A58" s="6" t="s">
        <v>112</v>
      </c>
      <c r="B58" s="6" t="s">
        <v>113</v>
      </c>
      <c r="C58" s="14">
        <v>18</v>
      </c>
      <c r="D58" s="14">
        <v>0</v>
      </c>
      <c r="E58" s="14">
        <v>2</v>
      </c>
      <c r="F58" s="6" t="s">
        <v>103</v>
      </c>
      <c r="G58">
        <v>4.5</v>
      </c>
      <c r="H58">
        <f t="shared" si="2"/>
        <v>4.5</v>
      </c>
    </row>
    <row r="59" spans="1:8" ht="12.75">
      <c r="A59" s="6" t="s">
        <v>184</v>
      </c>
      <c r="B59" s="6" t="s">
        <v>185</v>
      </c>
      <c r="C59" s="14">
        <v>12</v>
      </c>
      <c r="D59" s="14">
        <v>3</v>
      </c>
      <c r="E59" s="14">
        <v>3</v>
      </c>
      <c r="F59" s="6" t="s">
        <v>34</v>
      </c>
      <c r="G59">
        <v>2</v>
      </c>
      <c r="H59">
        <f t="shared" si="2"/>
        <v>4</v>
      </c>
    </row>
    <row r="60" spans="1:8" ht="12.75">
      <c r="A60" s="6" t="s">
        <v>29</v>
      </c>
      <c r="B60" s="6" t="s">
        <v>30</v>
      </c>
      <c r="C60" s="14">
        <v>25</v>
      </c>
      <c r="D60" s="14">
        <v>2</v>
      </c>
      <c r="E60" s="14">
        <v>6</v>
      </c>
      <c r="F60" s="6" t="s">
        <v>34</v>
      </c>
      <c r="G60">
        <v>4.5</v>
      </c>
      <c r="H60">
        <f t="shared" si="2"/>
        <v>9</v>
      </c>
    </row>
    <row r="61" spans="1:8" ht="12.75">
      <c r="A61" s="6" t="s">
        <v>96</v>
      </c>
      <c r="B61" s="6" t="s">
        <v>177</v>
      </c>
      <c r="C61" s="14">
        <v>54</v>
      </c>
      <c r="D61" s="14">
        <v>11</v>
      </c>
      <c r="E61" s="14">
        <v>25</v>
      </c>
      <c r="F61" s="6" t="s">
        <v>34</v>
      </c>
      <c r="G61">
        <v>5.5</v>
      </c>
      <c r="H61">
        <f t="shared" si="2"/>
        <v>11</v>
      </c>
    </row>
    <row r="62" spans="1:8" ht="12.75">
      <c r="A62" s="6" t="s">
        <v>88</v>
      </c>
      <c r="B62" s="6" t="s">
        <v>89</v>
      </c>
      <c r="C62" s="14">
        <v>39</v>
      </c>
      <c r="D62" s="14">
        <v>1</v>
      </c>
      <c r="E62" s="14">
        <v>1</v>
      </c>
      <c r="F62" s="6" t="s">
        <v>34</v>
      </c>
      <c r="G62">
        <v>2</v>
      </c>
      <c r="H62">
        <f t="shared" si="2"/>
        <v>4</v>
      </c>
    </row>
    <row r="63" spans="1:8" ht="12.75">
      <c r="A63" s="6" t="s">
        <v>172</v>
      </c>
      <c r="B63" s="6" t="s">
        <v>144</v>
      </c>
      <c r="C63" s="14">
        <v>22</v>
      </c>
      <c r="D63" s="14">
        <v>7</v>
      </c>
      <c r="E63" s="14">
        <v>21</v>
      </c>
      <c r="F63" s="6" t="s">
        <v>34</v>
      </c>
      <c r="G63">
        <v>5</v>
      </c>
      <c r="H63">
        <f t="shared" si="2"/>
        <v>10</v>
      </c>
    </row>
    <row r="64" spans="1:8" ht="12.75">
      <c r="A64" s="6" t="s">
        <v>85</v>
      </c>
      <c r="B64" s="6" t="s">
        <v>180</v>
      </c>
      <c r="C64" s="14">
        <v>41</v>
      </c>
      <c r="D64" s="14">
        <v>8</v>
      </c>
      <c r="E64" s="14">
        <v>12</v>
      </c>
      <c r="F64" s="6" t="s">
        <v>34</v>
      </c>
      <c r="G64">
        <v>4.5</v>
      </c>
      <c r="H64">
        <f t="shared" si="2"/>
        <v>9</v>
      </c>
    </row>
    <row r="65" spans="1:8" ht="12.75">
      <c r="A65" s="6" t="s">
        <v>109</v>
      </c>
      <c r="B65" s="6" t="s">
        <v>110</v>
      </c>
      <c r="C65" s="14">
        <v>25</v>
      </c>
      <c r="D65" s="14">
        <v>2</v>
      </c>
      <c r="E65" s="14">
        <v>12</v>
      </c>
      <c r="F65" s="6" t="s">
        <v>119</v>
      </c>
      <c r="G65">
        <v>2</v>
      </c>
      <c r="H65">
        <f t="shared" si="2"/>
        <v>4</v>
      </c>
    </row>
    <row r="66" spans="1:8" ht="12.75">
      <c r="A66" s="6" t="s">
        <v>112</v>
      </c>
      <c r="B66" s="6" t="s">
        <v>147</v>
      </c>
      <c r="C66" s="14">
        <v>73</v>
      </c>
      <c r="D66" s="14">
        <v>6</v>
      </c>
      <c r="E66" s="14">
        <v>17</v>
      </c>
      <c r="F66" s="6" t="s">
        <v>103</v>
      </c>
      <c r="G66">
        <v>4.5</v>
      </c>
      <c r="H66">
        <f t="shared" si="2"/>
        <v>4.5</v>
      </c>
    </row>
    <row r="67" spans="1:8" ht="12.75">
      <c r="A67" s="6" t="s">
        <v>105</v>
      </c>
      <c r="B67" s="6" t="s">
        <v>106</v>
      </c>
      <c r="C67" s="14">
        <v>1</v>
      </c>
      <c r="D67" s="14">
        <v>0</v>
      </c>
      <c r="E67" s="14">
        <v>0</v>
      </c>
      <c r="F67" s="6" t="s">
        <v>34</v>
      </c>
      <c r="G67">
        <v>2</v>
      </c>
      <c r="H67">
        <f t="shared" si="2"/>
        <v>4</v>
      </c>
    </row>
    <row r="68" spans="1:8" ht="12.75">
      <c r="A68" s="6" t="s">
        <v>117</v>
      </c>
      <c r="B68" s="6" t="s">
        <v>118</v>
      </c>
      <c r="C68" s="14">
        <v>0</v>
      </c>
      <c r="D68" s="14">
        <v>0</v>
      </c>
      <c r="E68" s="14">
        <v>0</v>
      </c>
      <c r="F68" s="6" t="s">
        <v>34</v>
      </c>
      <c r="G68">
        <v>2</v>
      </c>
      <c r="H68">
        <f t="shared" si="2"/>
        <v>4</v>
      </c>
    </row>
    <row r="69" spans="1:8" ht="12.75">
      <c r="A69" s="6" t="s">
        <v>155</v>
      </c>
      <c r="B69" s="6" t="s">
        <v>156</v>
      </c>
      <c r="C69" s="14">
        <v>64</v>
      </c>
      <c r="D69" s="14">
        <v>6</v>
      </c>
      <c r="E69" s="14">
        <v>24</v>
      </c>
      <c r="F69" s="6" t="s">
        <v>119</v>
      </c>
      <c r="G69">
        <v>5</v>
      </c>
      <c r="H69">
        <f t="shared" si="2"/>
        <v>10</v>
      </c>
    </row>
    <row r="70" spans="1:8" ht="12.75">
      <c r="A70" s="6" t="s">
        <v>238</v>
      </c>
      <c r="B70" s="6" t="s">
        <v>180</v>
      </c>
      <c r="C70" s="14">
        <v>57</v>
      </c>
      <c r="D70" s="14">
        <v>11</v>
      </c>
      <c r="E70" s="14">
        <v>36</v>
      </c>
      <c r="F70" s="6" t="s">
        <v>119</v>
      </c>
      <c r="G70">
        <v>3.5</v>
      </c>
      <c r="H70">
        <f t="shared" si="2"/>
        <v>7</v>
      </c>
    </row>
    <row r="71" spans="1:8" ht="12.75">
      <c r="A71" s="6" t="s">
        <v>107</v>
      </c>
      <c r="B71" s="6" t="s">
        <v>108</v>
      </c>
      <c r="C71" s="14">
        <v>2</v>
      </c>
      <c r="D71" s="14">
        <v>0</v>
      </c>
      <c r="E71" s="14">
        <v>0</v>
      </c>
      <c r="F71" s="6" t="s">
        <v>34</v>
      </c>
      <c r="G71">
        <v>3</v>
      </c>
      <c r="H71">
        <f t="shared" si="2"/>
        <v>6</v>
      </c>
    </row>
    <row r="72" spans="1:8" ht="12.75">
      <c r="A72" s="6" t="s">
        <v>100</v>
      </c>
      <c r="B72" s="6" t="s">
        <v>144</v>
      </c>
      <c r="C72" s="14">
        <v>34</v>
      </c>
      <c r="D72" s="14">
        <v>4</v>
      </c>
      <c r="E72" s="14">
        <v>7</v>
      </c>
      <c r="F72" s="6" t="s">
        <v>34</v>
      </c>
      <c r="G72">
        <v>5</v>
      </c>
      <c r="H72">
        <f t="shared" si="2"/>
        <v>10</v>
      </c>
    </row>
    <row r="73" spans="1:8" ht="12.75">
      <c r="A73" s="6" t="s">
        <v>81</v>
      </c>
      <c r="B73" s="6" t="s">
        <v>144</v>
      </c>
      <c r="C73" s="14">
        <v>25</v>
      </c>
      <c r="D73" s="14">
        <v>4</v>
      </c>
      <c r="E73" s="14">
        <v>3</v>
      </c>
      <c r="F73" s="6" t="s">
        <v>34</v>
      </c>
      <c r="G73">
        <v>5</v>
      </c>
      <c r="H73">
        <f t="shared" si="2"/>
        <v>10</v>
      </c>
    </row>
    <row r="74" spans="1:8" ht="12.75">
      <c r="A74" s="6" t="s">
        <v>149</v>
      </c>
      <c r="B74" s="6" t="s">
        <v>147</v>
      </c>
      <c r="C74" s="14">
        <v>38</v>
      </c>
      <c r="D74" s="14">
        <v>4</v>
      </c>
      <c r="E74" s="14">
        <v>3</v>
      </c>
      <c r="F74" s="6" t="s">
        <v>34</v>
      </c>
      <c r="G74">
        <v>4.5</v>
      </c>
      <c r="H74">
        <f t="shared" si="2"/>
        <v>9</v>
      </c>
    </row>
    <row r="75" spans="1:9" ht="12.75">
      <c r="A75" s="6" t="s">
        <v>78</v>
      </c>
      <c r="B75" s="6" t="s">
        <v>144</v>
      </c>
      <c r="C75" s="14">
        <v>27</v>
      </c>
      <c r="D75" s="14">
        <v>19</v>
      </c>
      <c r="E75" s="14">
        <v>57</v>
      </c>
      <c r="F75" s="6" t="s">
        <v>103</v>
      </c>
      <c r="G75">
        <v>5</v>
      </c>
      <c r="H75">
        <f t="shared" si="2"/>
        <v>5</v>
      </c>
      <c r="I75" s="6" t="s">
        <v>440</v>
      </c>
    </row>
    <row r="76" spans="8:10" ht="12.75">
      <c r="H76">
        <f>SUM(H54:H75)</f>
        <v>148</v>
      </c>
      <c r="I76">
        <f>SUM(C79:E100)</f>
        <v>524</v>
      </c>
      <c r="J76" s="16">
        <f>(I76)/(H76*37.5)</f>
        <v>0.09441441441441441</v>
      </c>
    </row>
    <row r="77" ht="12.75">
      <c r="A77" s="8" t="s">
        <v>137</v>
      </c>
    </row>
    <row r="78" spans="1:8" ht="13.5">
      <c r="A78" s="9" t="s">
        <v>21</v>
      </c>
      <c r="B78" s="9" t="s">
        <v>4</v>
      </c>
      <c r="C78" s="9" t="s">
        <v>22</v>
      </c>
      <c r="D78" s="9" t="s">
        <v>23</v>
      </c>
      <c r="E78" s="9" t="s">
        <v>24</v>
      </c>
      <c r="F78" s="9" t="s">
        <v>25</v>
      </c>
      <c r="G78" s="9" t="s">
        <v>439</v>
      </c>
      <c r="H78" s="9" t="s">
        <v>439</v>
      </c>
    </row>
    <row r="79" spans="1:8" ht="12.75">
      <c r="A79" s="6" t="s">
        <v>74</v>
      </c>
      <c r="B79" s="6" t="s">
        <v>222</v>
      </c>
      <c r="C79" s="14">
        <v>23</v>
      </c>
      <c r="D79" s="14">
        <v>0</v>
      </c>
      <c r="E79" s="14">
        <v>4</v>
      </c>
      <c r="F79" s="6" t="s">
        <v>34</v>
      </c>
      <c r="G79">
        <v>4.5</v>
      </c>
      <c r="H79">
        <f>IF(F79="Sunk 1st/2sorties",G79,G79*2)</f>
        <v>9</v>
      </c>
    </row>
    <row r="80" spans="1:8" ht="12.75">
      <c r="A80" s="6" t="s">
        <v>225</v>
      </c>
      <c r="B80" s="6" t="s">
        <v>193</v>
      </c>
      <c r="C80" s="14">
        <v>10</v>
      </c>
      <c r="D80" s="14">
        <v>2</v>
      </c>
      <c r="E80" s="14">
        <v>1</v>
      </c>
      <c r="F80" s="6" t="s">
        <v>34</v>
      </c>
      <c r="G80">
        <v>5</v>
      </c>
      <c r="H80">
        <f aca="true" t="shared" si="3" ref="H80:H100">IF(F80="Sunk 1st/2sorties",G80,G80*2)</f>
        <v>10</v>
      </c>
    </row>
    <row r="81" spans="1:8" ht="12.75">
      <c r="A81" s="6" t="s">
        <v>326</v>
      </c>
      <c r="B81" s="6" t="s">
        <v>327</v>
      </c>
      <c r="C81" s="14">
        <v>7</v>
      </c>
      <c r="D81" s="14">
        <v>0</v>
      </c>
      <c r="E81" s="14">
        <v>2</v>
      </c>
      <c r="F81" s="6" t="s">
        <v>119</v>
      </c>
      <c r="G81">
        <v>3.5</v>
      </c>
      <c r="H81">
        <f t="shared" si="3"/>
        <v>7</v>
      </c>
    </row>
    <row r="82" spans="1:8" ht="12.75">
      <c r="A82" s="6" t="s">
        <v>361</v>
      </c>
      <c r="B82" s="6" t="s">
        <v>362</v>
      </c>
      <c r="C82" s="14">
        <v>11</v>
      </c>
      <c r="D82" s="14">
        <v>1</v>
      </c>
      <c r="E82" s="14">
        <v>3</v>
      </c>
      <c r="F82" s="6" t="s">
        <v>34</v>
      </c>
      <c r="G82">
        <v>4.5</v>
      </c>
      <c r="H82">
        <f t="shared" si="3"/>
        <v>9</v>
      </c>
    </row>
    <row r="83" spans="1:8" ht="12.75">
      <c r="A83" s="6" t="s">
        <v>218</v>
      </c>
      <c r="B83" s="6" t="s">
        <v>395</v>
      </c>
      <c r="C83" s="14">
        <v>6</v>
      </c>
      <c r="D83" s="14">
        <v>3</v>
      </c>
      <c r="E83" s="14">
        <v>2</v>
      </c>
      <c r="F83" s="6" t="s">
        <v>34</v>
      </c>
      <c r="G83">
        <v>2</v>
      </c>
      <c r="H83">
        <f t="shared" si="3"/>
        <v>4</v>
      </c>
    </row>
    <row r="84" spans="1:8" ht="12.75">
      <c r="A84" s="6" t="s">
        <v>60</v>
      </c>
      <c r="B84" s="6" t="s">
        <v>61</v>
      </c>
      <c r="C84" s="14">
        <v>6</v>
      </c>
      <c r="D84" s="14">
        <v>0</v>
      </c>
      <c r="E84" s="14">
        <v>0</v>
      </c>
      <c r="F84" s="6" t="s">
        <v>34</v>
      </c>
      <c r="G84">
        <v>2.5</v>
      </c>
      <c r="H84">
        <f t="shared" si="3"/>
        <v>5</v>
      </c>
    </row>
    <row r="85" spans="1:8" ht="12.75">
      <c r="A85" s="6" t="s">
        <v>210</v>
      </c>
      <c r="B85" s="6" t="s">
        <v>211</v>
      </c>
      <c r="C85" s="14">
        <v>9</v>
      </c>
      <c r="D85" s="14">
        <v>0</v>
      </c>
      <c r="E85" s="14">
        <v>1</v>
      </c>
      <c r="F85" s="6" t="s">
        <v>34</v>
      </c>
      <c r="G85">
        <v>3.5</v>
      </c>
      <c r="H85">
        <f t="shared" si="3"/>
        <v>7</v>
      </c>
    </row>
    <row r="86" spans="1:8" ht="12.75">
      <c r="A86" s="6" t="s">
        <v>198</v>
      </c>
      <c r="B86" s="6" t="s">
        <v>199</v>
      </c>
      <c r="C86" s="14">
        <v>5</v>
      </c>
      <c r="D86" s="14">
        <v>1</v>
      </c>
      <c r="E86" s="14">
        <v>10</v>
      </c>
      <c r="F86" s="6" t="s">
        <v>34</v>
      </c>
      <c r="G86">
        <v>3.5</v>
      </c>
      <c r="H86">
        <f t="shared" si="3"/>
        <v>7</v>
      </c>
    </row>
    <row r="87" spans="1:8" ht="12.75">
      <c r="A87" s="6" t="s">
        <v>132</v>
      </c>
      <c r="B87" s="6" t="s">
        <v>37</v>
      </c>
      <c r="C87" s="14">
        <v>16</v>
      </c>
      <c r="D87" s="14">
        <v>5</v>
      </c>
      <c r="E87" s="14">
        <v>1</v>
      </c>
      <c r="F87" s="6" t="s">
        <v>103</v>
      </c>
      <c r="G87">
        <v>3</v>
      </c>
      <c r="H87">
        <f t="shared" si="3"/>
        <v>3</v>
      </c>
    </row>
    <row r="88" spans="1:8" ht="12.75">
      <c r="A88" s="6" t="s">
        <v>200</v>
      </c>
      <c r="B88" s="6" t="s">
        <v>201</v>
      </c>
      <c r="C88" s="14">
        <v>54</v>
      </c>
      <c r="D88" s="14">
        <v>1</v>
      </c>
      <c r="E88" s="14">
        <v>2</v>
      </c>
      <c r="F88" s="6" t="s">
        <v>34</v>
      </c>
      <c r="G88">
        <v>5.5</v>
      </c>
      <c r="H88">
        <f t="shared" si="3"/>
        <v>11</v>
      </c>
    </row>
    <row r="89" spans="1:8" ht="12.75">
      <c r="A89" s="6" t="s">
        <v>215</v>
      </c>
      <c r="B89" s="6" t="s">
        <v>193</v>
      </c>
      <c r="C89" s="14">
        <v>27</v>
      </c>
      <c r="D89" s="14">
        <v>3</v>
      </c>
      <c r="E89" s="14">
        <v>4</v>
      </c>
      <c r="F89" s="6" t="s">
        <v>34</v>
      </c>
      <c r="G89">
        <v>5</v>
      </c>
      <c r="H89">
        <f t="shared" si="3"/>
        <v>10</v>
      </c>
    </row>
    <row r="90" spans="1:8" ht="12.75">
      <c r="A90" s="6" t="s">
        <v>54</v>
      </c>
      <c r="B90" s="6" t="s">
        <v>55</v>
      </c>
      <c r="C90" s="14">
        <v>45</v>
      </c>
      <c r="D90" s="14">
        <v>1</v>
      </c>
      <c r="E90" s="14">
        <v>0</v>
      </c>
      <c r="F90" s="6" t="s">
        <v>34</v>
      </c>
      <c r="G90">
        <v>2.5</v>
      </c>
      <c r="H90">
        <f t="shared" si="3"/>
        <v>5</v>
      </c>
    </row>
    <row r="91" spans="1:8" ht="12.75">
      <c r="A91" s="6" t="s">
        <v>36</v>
      </c>
      <c r="B91" s="6" t="s">
        <v>37</v>
      </c>
      <c r="C91" s="14">
        <v>8</v>
      </c>
      <c r="D91" s="14">
        <v>0</v>
      </c>
      <c r="E91" s="14">
        <v>1</v>
      </c>
      <c r="F91" s="6" t="s">
        <v>34</v>
      </c>
      <c r="G91">
        <v>3</v>
      </c>
      <c r="H91">
        <f>IF(F91="Sunk 1st/2sorties",G91,G91*2)</f>
        <v>6</v>
      </c>
    </row>
    <row r="92" spans="1:8" ht="12.75">
      <c r="A92" s="6" t="s">
        <v>64</v>
      </c>
      <c r="B92" s="6" t="s">
        <v>65</v>
      </c>
      <c r="C92" s="14">
        <v>13</v>
      </c>
      <c r="D92" s="14">
        <v>1</v>
      </c>
      <c r="E92" s="14">
        <v>0</v>
      </c>
      <c r="F92" s="6" t="s">
        <v>34</v>
      </c>
      <c r="G92">
        <v>2</v>
      </c>
      <c r="H92">
        <f t="shared" si="3"/>
        <v>4</v>
      </c>
    </row>
    <row r="93" spans="1:8" ht="12.75">
      <c r="A93" s="6" t="s">
        <v>45</v>
      </c>
      <c r="B93" s="6" t="s">
        <v>46</v>
      </c>
      <c r="C93" s="14">
        <v>1</v>
      </c>
      <c r="D93" s="14">
        <v>0</v>
      </c>
      <c r="E93" s="14">
        <v>0</v>
      </c>
      <c r="F93" s="6" t="s">
        <v>34</v>
      </c>
      <c r="G93">
        <v>2</v>
      </c>
      <c r="H93">
        <f t="shared" si="3"/>
        <v>4</v>
      </c>
    </row>
    <row r="94" spans="1:8" ht="12.75">
      <c r="A94" s="6" t="s">
        <v>262</v>
      </c>
      <c r="B94" s="6" t="s">
        <v>263</v>
      </c>
      <c r="C94" s="14">
        <v>1</v>
      </c>
      <c r="D94" s="14">
        <v>0</v>
      </c>
      <c r="E94" s="14">
        <v>0</v>
      </c>
      <c r="F94" s="6" t="s">
        <v>34</v>
      </c>
      <c r="G94">
        <v>3</v>
      </c>
      <c r="H94">
        <f t="shared" si="3"/>
        <v>6</v>
      </c>
    </row>
    <row r="95" spans="1:8" ht="12.75">
      <c r="A95" s="6" t="s">
        <v>191</v>
      </c>
      <c r="B95" s="6" t="s">
        <v>37</v>
      </c>
      <c r="C95" s="14">
        <v>13</v>
      </c>
      <c r="D95" s="14">
        <v>3</v>
      </c>
      <c r="E95" s="14">
        <v>10</v>
      </c>
      <c r="F95" s="6" t="s">
        <v>34</v>
      </c>
      <c r="G95">
        <v>3</v>
      </c>
      <c r="H95">
        <f t="shared" si="3"/>
        <v>6</v>
      </c>
    </row>
    <row r="96" spans="1:8" ht="12.75">
      <c r="A96" s="6" t="s">
        <v>131</v>
      </c>
      <c r="B96" s="6" t="s">
        <v>37</v>
      </c>
      <c r="C96" s="14">
        <v>5</v>
      </c>
      <c r="D96" s="14">
        <v>1</v>
      </c>
      <c r="E96" s="14">
        <v>0</v>
      </c>
      <c r="F96" s="6" t="s">
        <v>34</v>
      </c>
      <c r="G96">
        <v>3</v>
      </c>
      <c r="H96">
        <f t="shared" si="3"/>
        <v>6</v>
      </c>
    </row>
    <row r="97" spans="1:8" ht="12.75">
      <c r="A97" s="6" t="s">
        <v>92</v>
      </c>
      <c r="B97" s="6" t="s">
        <v>195</v>
      </c>
      <c r="C97" s="14">
        <v>42</v>
      </c>
      <c r="D97" s="14">
        <v>7</v>
      </c>
      <c r="E97" s="14">
        <v>14</v>
      </c>
      <c r="F97" s="6" t="s">
        <v>103</v>
      </c>
      <c r="G97">
        <v>4</v>
      </c>
      <c r="H97">
        <f t="shared" si="3"/>
        <v>4</v>
      </c>
    </row>
    <row r="98" spans="1:8" ht="12.75">
      <c r="A98" s="6" t="s">
        <v>68</v>
      </c>
      <c r="B98" s="6" t="s">
        <v>193</v>
      </c>
      <c r="C98" s="14">
        <v>10</v>
      </c>
      <c r="D98" s="14">
        <v>1</v>
      </c>
      <c r="E98" s="14">
        <v>2</v>
      </c>
      <c r="F98" s="6" t="s">
        <v>34</v>
      </c>
      <c r="G98">
        <v>5</v>
      </c>
      <c r="H98">
        <f t="shared" si="3"/>
        <v>10</v>
      </c>
    </row>
    <row r="99" spans="1:8" ht="12.75">
      <c r="A99" s="6" t="s">
        <v>50</v>
      </c>
      <c r="B99" s="6" t="s">
        <v>51</v>
      </c>
      <c r="C99" s="14">
        <v>74</v>
      </c>
      <c r="D99" s="14">
        <v>6</v>
      </c>
      <c r="E99" s="14">
        <v>7</v>
      </c>
      <c r="F99" s="6" t="s">
        <v>34</v>
      </c>
      <c r="G99">
        <v>2.5</v>
      </c>
      <c r="H99">
        <f t="shared" si="3"/>
        <v>5</v>
      </c>
    </row>
    <row r="100" spans="1:9" ht="12.75">
      <c r="A100" s="6" t="s">
        <v>205</v>
      </c>
      <c r="B100" s="6" t="s">
        <v>201</v>
      </c>
      <c r="C100" s="14">
        <v>37</v>
      </c>
      <c r="D100" s="14">
        <v>0</v>
      </c>
      <c r="E100" s="14">
        <v>1</v>
      </c>
      <c r="F100" s="6" t="s">
        <v>34</v>
      </c>
      <c r="G100" s="6">
        <v>5.5</v>
      </c>
      <c r="H100">
        <f t="shared" si="3"/>
        <v>11</v>
      </c>
      <c r="I100" s="6" t="s">
        <v>441</v>
      </c>
    </row>
    <row r="101" spans="1:10" ht="18.75">
      <c r="A101" s="1"/>
      <c r="H101">
        <f>SUM(H79:H100)</f>
        <v>149</v>
      </c>
      <c r="I101">
        <f>SUM(C54:E75)</f>
        <v>1089</v>
      </c>
      <c r="J101" s="16">
        <f>(I101)/(H101*37.5)</f>
        <v>0.1948993288590604</v>
      </c>
    </row>
    <row r="102" spans="1:4" ht="18.75">
      <c r="A102" s="1" t="s">
        <v>0</v>
      </c>
      <c r="B102" s="2" t="s">
        <v>403</v>
      </c>
      <c r="C102" s="1"/>
      <c r="D102" s="3">
        <v>4</v>
      </c>
    </row>
    <row r="103" ht="12.75">
      <c r="A103" s="8" t="s">
        <v>135</v>
      </c>
    </row>
    <row r="104" spans="1:8" ht="13.5">
      <c r="A104" s="9" t="s">
        <v>21</v>
      </c>
      <c r="B104" s="9" t="s">
        <v>4</v>
      </c>
      <c r="C104" s="9" t="s">
        <v>22</v>
      </c>
      <c r="D104" s="9" t="s">
        <v>23</v>
      </c>
      <c r="E104" s="9" t="s">
        <v>24</v>
      </c>
      <c r="F104" s="9" t="s">
        <v>25</v>
      </c>
      <c r="G104" s="9" t="s">
        <v>439</v>
      </c>
      <c r="H104" s="9" t="s">
        <v>439</v>
      </c>
    </row>
    <row r="105" spans="1:8" ht="12.75">
      <c r="A105" s="6" t="s">
        <v>187</v>
      </c>
      <c r="B105" s="6" t="s">
        <v>314</v>
      </c>
      <c r="C105" s="14">
        <v>15</v>
      </c>
      <c r="D105" s="14">
        <v>4</v>
      </c>
      <c r="E105" s="14">
        <v>15</v>
      </c>
      <c r="F105" s="6" t="s">
        <v>34</v>
      </c>
      <c r="G105">
        <v>3</v>
      </c>
      <c r="H105">
        <f aca="true" t="shared" si="4" ref="H105:H126">IF(F105="Sunk 1st/2sorties",G105,G105*2)</f>
        <v>6</v>
      </c>
    </row>
    <row r="106" spans="1:8" ht="12.75">
      <c r="A106" s="6" t="s">
        <v>121</v>
      </c>
      <c r="B106" s="6" t="s">
        <v>122</v>
      </c>
      <c r="C106" s="14">
        <v>8</v>
      </c>
      <c r="D106" s="14">
        <v>1</v>
      </c>
      <c r="E106" s="14">
        <v>0</v>
      </c>
      <c r="F106" s="6" t="s">
        <v>34</v>
      </c>
      <c r="G106">
        <v>3</v>
      </c>
      <c r="H106">
        <f t="shared" si="4"/>
        <v>6</v>
      </c>
    </row>
    <row r="107" spans="1:8" ht="12.75">
      <c r="A107" s="6" t="s">
        <v>78</v>
      </c>
      <c r="B107" s="6" t="s">
        <v>144</v>
      </c>
      <c r="C107" s="14">
        <v>39</v>
      </c>
      <c r="D107" s="14">
        <v>7</v>
      </c>
      <c r="E107" s="14">
        <v>55</v>
      </c>
      <c r="F107" s="6" t="s">
        <v>103</v>
      </c>
      <c r="G107">
        <v>5</v>
      </c>
      <c r="H107">
        <f t="shared" si="4"/>
        <v>5</v>
      </c>
    </row>
    <row r="108" spans="1:8" ht="12.75">
      <c r="A108" s="6" t="s">
        <v>140</v>
      </c>
      <c r="B108" s="6" t="s">
        <v>115</v>
      </c>
      <c r="C108" s="14">
        <v>1</v>
      </c>
      <c r="D108" s="14">
        <v>0</v>
      </c>
      <c r="E108" s="14">
        <v>0</v>
      </c>
      <c r="F108" s="6" t="s">
        <v>34</v>
      </c>
      <c r="G108">
        <v>3</v>
      </c>
      <c r="H108">
        <f t="shared" si="4"/>
        <v>6</v>
      </c>
    </row>
    <row r="109" spans="1:8" ht="12.75">
      <c r="A109" s="6" t="s">
        <v>169</v>
      </c>
      <c r="B109" s="6" t="s">
        <v>162</v>
      </c>
      <c r="C109" s="14">
        <v>42</v>
      </c>
      <c r="D109" s="14">
        <v>4</v>
      </c>
      <c r="E109" s="14">
        <v>15</v>
      </c>
      <c r="F109" s="6" t="s">
        <v>34</v>
      </c>
      <c r="G109">
        <v>5</v>
      </c>
      <c r="H109">
        <f t="shared" si="4"/>
        <v>10</v>
      </c>
    </row>
    <row r="110" spans="1:8" ht="12.75">
      <c r="A110" s="6" t="s">
        <v>164</v>
      </c>
      <c r="B110" s="6" t="s">
        <v>165</v>
      </c>
      <c r="C110" s="14">
        <v>7</v>
      </c>
      <c r="D110" s="14">
        <v>0</v>
      </c>
      <c r="E110" s="14">
        <v>0</v>
      </c>
      <c r="F110" s="6" t="s">
        <v>119</v>
      </c>
      <c r="G110">
        <v>2</v>
      </c>
      <c r="H110">
        <f t="shared" si="4"/>
        <v>4</v>
      </c>
    </row>
    <row r="111" spans="1:8" ht="12.75">
      <c r="A111" s="6" t="s">
        <v>100</v>
      </c>
      <c r="B111" s="6" t="s">
        <v>144</v>
      </c>
      <c r="C111" s="14">
        <v>41</v>
      </c>
      <c r="D111" s="14">
        <v>0</v>
      </c>
      <c r="E111" s="14">
        <v>9</v>
      </c>
      <c r="F111" s="6" t="s">
        <v>34</v>
      </c>
      <c r="G111">
        <v>5</v>
      </c>
      <c r="H111">
        <f t="shared" si="4"/>
        <v>10</v>
      </c>
    </row>
    <row r="112" spans="1:8" ht="12.75">
      <c r="A112" s="6" t="s">
        <v>149</v>
      </c>
      <c r="B112" s="6" t="s">
        <v>147</v>
      </c>
      <c r="C112" s="14">
        <v>34</v>
      </c>
      <c r="D112" s="14">
        <v>6</v>
      </c>
      <c r="E112" s="14">
        <v>5</v>
      </c>
      <c r="F112" s="6" t="s">
        <v>34</v>
      </c>
      <c r="G112">
        <v>4.5</v>
      </c>
      <c r="H112">
        <f t="shared" si="4"/>
        <v>9</v>
      </c>
    </row>
    <row r="113" spans="1:8" ht="12.75">
      <c r="A113" s="6" t="s">
        <v>105</v>
      </c>
      <c r="B113" s="6" t="s">
        <v>106</v>
      </c>
      <c r="C113" s="14">
        <v>1</v>
      </c>
      <c r="D113" s="14">
        <v>0</v>
      </c>
      <c r="E113" s="14">
        <v>0</v>
      </c>
      <c r="F113" s="6" t="s">
        <v>34</v>
      </c>
      <c r="G113">
        <v>2</v>
      </c>
      <c r="H113">
        <f t="shared" si="4"/>
        <v>4</v>
      </c>
    </row>
    <row r="114" spans="1:8" ht="12.75">
      <c r="A114" s="6" t="s">
        <v>81</v>
      </c>
      <c r="B114" s="6" t="s">
        <v>144</v>
      </c>
      <c r="C114" s="14">
        <v>22</v>
      </c>
      <c r="D114" s="14">
        <v>2</v>
      </c>
      <c r="E114" s="14">
        <v>7</v>
      </c>
      <c r="F114" s="6" t="s">
        <v>34</v>
      </c>
      <c r="G114">
        <v>5</v>
      </c>
      <c r="H114">
        <f t="shared" si="4"/>
        <v>10</v>
      </c>
    </row>
    <row r="115" spans="1:8" ht="12.75">
      <c r="A115" s="6" t="s">
        <v>114</v>
      </c>
      <c r="B115" s="6" t="s">
        <v>162</v>
      </c>
      <c r="C115" s="14">
        <v>14</v>
      </c>
      <c r="D115" s="14">
        <v>0</v>
      </c>
      <c r="E115" s="14">
        <v>3</v>
      </c>
      <c r="F115" s="6" t="s">
        <v>34</v>
      </c>
      <c r="G115">
        <v>5</v>
      </c>
      <c r="H115">
        <f t="shared" si="4"/>
        <v>10</v>
      </c>
    </row>
    <row r="116" spans="1:8" ht="12.75">
      <c r="A116" s="6" t="s">
        <v>238</v>
      </c>
      <c r="B116" s="6" t="s">
        <v>180</v>
      </c>
      <c r="C116" s="14">
        <v>17</v>
      </c>
      <c r="D116" s="14">
        <v>5</v>
      </c>
      <c r="E116" s="14">
        <v>11</v>
      </c>
      <c r="F116" s="6" t="s">
        <v>34</v>
      </c>
      <c r="G116">
        <v>3.5</v>
      </c>
      <c r="H116">
        <f t="shared" si="4"/>
        <v>7</v>
      </c>
    </row>
    <row r="117" spans="1:8" ht="12.75">
      <c r="A117" s="6" t="s">
        <v>117</v>
      </c>
      <c r="B117" s="6" t="s">
        <v>118</v>
      </c>
      <c r="C117" s="14">
        <v>0</v>
      </c>
      <c r="D117" s="14">
        <v>0</v>
      </c>
      <c r="E117" s="14">
        <v>0</v>
      </c>
      <c r="F117" s="6" t="s">
        <v>34</v>
      </c>
      <c r="G117">
        <v>2</v>
      </c>
      <c r="H117">
        <f t="shared" si="4"/>
        <v>4</v>
      </c>
    </row>
    <row r="118" spans="1:8" ht="12.75">
      <c r="A118" s="6" t="s">
        <v>107</v>
      </c>
      <c r="B118" s="6" t="s">
        <v>108</v>
      </c>
      <c r="C118" s="14">
        <v>2</v>
      </c>
      <c r="D118" s="14">
        <v>0</v>
      </c>
      <c r="E118" s="14">
        <v>0</v>
      </c>
      <c r="F118" s="6" t="s">
        <v>34</v>
      </c>
      <c r="G118">
        <v>3</v>
      </c>
      <c r="H118">
        <f t="shared" si="4"/>
        <v>6</v>
      </c>
    </row>
    <row r="119" spans="1:8" ht="12.75">
      <c r="A119" s="6" t="s">
        <v>96</v>
      </c>
      <c r="B119" s="6" t="s">
        <v>177</v>
      </c>
      <c r="C119" s="14">
        <v>75</v>
      </c>
      <c r="D119" s="14">
        <v>10</v>
      </c>
      <c r="E119" s="14">
        <v>27</v>
      </c>
      <c r="F119" s="6" t="s">
        <v>119</v>
      </c>
      <c r="G119">
        <v>5.5</v>
      </c>
      <c r="H119">
        <f t="shared" si="4"/>
        <v>11</v>
      </c>
    </row>
    <row r="120" spans="1:8" ht="12.75">
      <c r="A120" s="6" t="s">
        <v>155</v>
      </c>
      <c r="B120" s="6" t="s">
        <v>115</v>
      </c>
      <c r="C120" s="14">
        <v>3</v>
      </c>
      <c r="D120" s="14">
        <v>0</v>
      </c>
      <c r="E120" s="14">
        <v>0</v>
      </c>
      <c r="F120" s="6" t="s">
        <v>34</v>
      </c>
      <c r="G120">
        <v>3</v>
      </c>
      <c r="H120">
        <f t="shared" si="4"/>
        <v>6</v>
      </c>
    </row>
    <row r="121" spans="1:8" ht="12.75">
      <c r="A121" s="6" t="s">
        <v>85</v>
      </c>
      <c r="B121" s="6" t="s">
        <v>180</v>
      </c>
      <c r="C121" s="14">
        <v>20</v>
      </c>
      <c r="D121" s="14">
        <v>6</v>
      </c>
      <c r="E121" s="14">
        <v>6</v>
      </c>
      <c r="F121" s="6" t="s">
        <v>119</v>
      </c>
      <c r="G121">
        <v>3.5</v>
      </c>
      <c r="H121">
        <f t="shared" si="4"/>
        <v>7</v>
      </c>
    </row>
    <row r="122" spans="1:8" ht="12.75">
      <c r="A122" s="6" t="s">
        <v>172</v>
      </c>
      <c r="B122" s="6" t="s">
        <v>144</v>
      </c>
      <c r="C122" s="14">
        <v>45</v>
      </c>
      <c r="D122" s="14">
        <v>9</v>
      </c>
      <c r="E122" s="14">
        <v>15</v>
      </c>
      <c r="F122" s="6" t="s">
        <v>34</v>
      </c>
      <c r="G122">
        <v>5</v>
      </c>
      <c r="H122">
        <f t="shared" si="4"/>
        <v>10</v>
      </c>
    </row>
    <row r="123" spans="1:8" ht="12.75">
      <c r="A123" s="6" t="s">
        <v>88</v>
      </c>
      <c r="B123" s="6" t="s">
        <v>89</v>
      </c>
      <c r="C123" s="14">
        <v>25</v>
      </c>
      <c r="D123" s="14">
        <v>1</v>
      </c>
      <c r="E123" s="14">
        <v>5</v>
      </c>
      <c r="F123" s="6" t="s">
        <v>34</v>
      </c>
      <c r="G123">
        <v>2</v>
      </c>
      <c r="H123">
        <f t="shared" si="4"/>
        <v>4</v>
      </c>
    </row>
    <row r="124" spans="1:8" ht="12.75">
      <c r="A124" s="6" t="s">
        <v>112</v>
      </c>
      <c r="B124" s="6" t="s">
        <v>147</v>
      </c>
      <c r="C124" s="14">
        <v>30</v>
      </c>
      <c r="D124" s="14">
        <v>1</v>
      </c>
      <c r="E124" s="14">
        <v>6</v>
      </c>
      <c r="F124" s="6" t="s">
        <v>34</v>
      </c>
      <c r="G124">
        <v>4.5</v>
      </c>
      <c r="H124">
        <f t="shared" si="4"/>
        <v>9</v>
      </c>
    </row>
    <row r="125" spans="1:8" ht="12.75">
      <c r="A125" s="6" t="s">
        <v>29</v>
      </c>
      <c r="B125" s="6" t="s">
        <v>30</v>
      </c>
      <c r="C125" s="14">
        <v>40</v>
      </c>
      <c r="D125" s="14">
        <v>3</v>
      </c>
      <c r="E125" s="14">
        <v>7</v>
      </c>
      <c r="F125" s="6" t="s">
        <v>34</v>
      </c>
      <c r="G125">
        <v>4.5</v>
      </c>
      <c r="H125">
        <f t="shared" si="4"/>
        <v>9</v>
      </c>
    </row>
    <row r="126" spans="1:9" ht="12.75">
      <c r="A126" s="6" t="s">
        <v>109</v>
      </c>
      <c r="B126" s="6" t="s">
        <v>110</v>
      </c>
      <c r="C126" s="14">
        <v>2</v>
      </c>
      <c r="D126" s="14">
        <v>0</v>
      </c>
      <c r="E126" s="14">
        <v>0</v>
      </c>
      <c r="F126" s="6" t="s">
        <v>34</v>
      </c>
      <c r="G126">
        <v>2</v>
      </c>
      <c r="H126">
        <f t="shared" si="4"/>
        <v>4</v>
      </c>
      <c r="I126" s="6" t="s">
        <v>440</v>
      </c>
    </row>
    <row r="127" spans="1:10" ht="12.75">
      <c r="A127" s="8" t="s">
        <v>137</v>
      </c>
      <c r="H127">
        <f>SUM(H105:H126)</f>
        <v>157</v>
      </c>
      <c r="I127">
        <f>SUM(C129:E149)</f>
        <v>645</v>
      </c>
      <c r="J127" s="16">
        <f>(I127)/(H127*37.5)</f>
        <v>0.10955414012738854</v>
      </c>
    </row>
    <row r="128" spans="1:8" ht="13.5">
      <c r="A128" s="9" t="s">
        <v>21</v>
      </c>
      <c r="B128" s="9" t="s">
        <v>4</v>
      </c>
      <c r="C128" s="9" t="s">
        <v>22</v>
      </c>
      <c r="D128" s="9" t="s">
        <v>23</v>
      </c>
      <c r="E128" s="9" t="s">
        <v>24</v>
      </c>
      <c r="F128" s="9" t="s">
        <v>25</v>
      </c>
      <c r="G128" s="9" t="s">
        <v>439</v>
      </c>
      <c r="H128" s="9" t="s">
        <v>439</v>
      </c>
    </row>
    <row r="129" spans="1:8" ht="12.75">
      <c r="A129" s="6" t="s">
        <v>68</v>
      </c>
      <c r="B129" s="6" t="s">
        <v>193</v>
      </c>
      <c r="C129" s="14">
        <v>26</v>
      </c>
      <c r="D129" s="14">
        <v>3</v>
      </c>
      <c r="E129" s="14">
        <v>11</v>
      </c>
      <c r="F129" s="6" t="s">
        <v>34</v>
      </c>
      <c r="G129">
        <v>5</v>
      </c>
      <c r="H129">
        <f>IF(F129="Sunk 1st/2sorties",G129,G129*2)</f>
        <v>10</v>
      </c>
    </row>
    <row r="130" spans="1:8" ht="12.75">
      <c r="A130" s="6" t="s">
        <v>198</v>
      </c>
      <c r="B130" s="6" t="s">
        <v>199</v>
      </c>
      <c r="C130" s="14">
        <v>18</v>
      </c>
      <c r="D130" s="14">
        <v>1</v>
      </c>
      <c r="E130" s="14">
        <v>4</v>
      </c>
      <c r="F130" s="6" t="s">
        <v>103</v>
      </c>
      <c r="G130">
        <v>3.5</v>
      </c>
      <c r="H130">
        <f aca="true" t="shared" si="5" ref="H130:H149">IF(F130="Sunk 1st/2sorties",G130,G130*2)</f>
        <v>3.5</v>
      </c>
    </row>
    <row r="131" spans="1:8" ht="12.75">
      <c r="A131" s="6" t="s">
        <v>36</v>
      </c>
      <c r="B131" s="6" t="s">
        <v>37</v>
      </c>
      <c r="C131" s="14">
        <v>6</v>
      </c>
      <c r="D131" s="14">
        <v>1</v>
      </c>
      <c r="E131" s="14">
        <v>2</v>
      </c>
      <c r="F131" s="6" t="s">
        <v>34</v>
      </c>
      <c r="G131">
        <v>3</v>
      </c>
      <c r="H131">
        <f t="shared" si="5"/>
        <v>6</v>
      </c>
    </row>
    <row r="132" spans="1:8" ht="12.75">
      <c r="A132" s="6" t="s">
        <v>50</v>
      </c>
      <c r="B132" s="6" t="s">
        <v>51</v>
      </c>
      <c r="C132" s="14">
        <v>8</v>
      </c>
      <c r="D132" s="14">
        <v>0</v>
      </c>
      <c r="E132" s="14">
        <v>0</v>
      </c>
      <c r="F132" s="6" t="s">
        <v>34</v>
      </c>
      <c r="G132">
        <v>2.5</v>
      </c>
      <c r="H132">
        <f t="shared" si="5"/>
        <v>5</v>
      </c>
    </row>
    <row r="133" spans="1:8" ht="12.75">
      <c r="A133" s="6" t="s">
        <v>215</v>
      </c>
      <c r="B133" s="6" t="s">
        <v>193</v>
      </c>
      <c r="C133" s="14">
        <v>30</v>
      </c>
      <c r="D133" s="14">
        <v>1</v>
      </c>
      <c r="E133" s="14">
        <v>2</v>
      </c>
      <c r="F133" s="6" t="s">
        <v>34</v>
      </c>
      <c r="G133">
        <v>5</v>
      </c>
      <c r="H133">
        <f t="shared" si="5"/>
        <v>10</v>
      </c>
    </row>
    <row r="134" spans="1:8" ht="12.75">
      <c r="A134" s="6" t="s">
        <v>64</v>
      </c>
      <c r="B134" s="6" t="s">
        <v>65</v>
      </c>
      <c r="C134" s="14">
        <v>11</v>
      </c>
      <c r="D134" s="14">
        <v>2</v>
      </c>
      <c r="E134" s="14">
        <v>2</v>
      </c>
      <c r="F134" s="6" t="s">
        <v>34</v>
      </c>
      <c r="G134">
        <v>2</v>
      </c>
      <c r="H134">
        <f t="shared" si="5"/>
        <v>4</v>
      </c>
    </row>
    <row r="135" spans="1:8" ht="12.75">
      <c r="A135" s="6" t="s">
        <v>210</v>
      </c>
      <c r="B135" s="6" t="s">
        <v>211</v>
      </c>
      <c r="C135" s="14">
        <v>20</v>
      </c>
      <c r="D135" s="14">
        <v>3</v>
      </c>
      <c r="E135" s="14">
        <v>9</v>
      </c>
      <c r="F135" s="6" t="s">
        <v>103</v>
      </c>
      <c r="G135">
        <v>3.5</v>
      </c>
      <c r="H135">
        <f t="shared" si="5"/>
        <v>3.5</v>
      </c>
    </row>
    <row r="136" spans="1:8" ht="12.75">
      <c r="A136" s="6" t="s">
        <v>131</v>
      </c>
      <c r="B136" s="6" t="s">
        <v>37</v>
      </c>
      <c r="C136" s="14">
        <v>11</v>
      </c>
      <c r="D136" s="14">
        <v>1</v>
      </c>
      <c r="E136" s="14">
        <v>1</v>
      </c>
      <c r="F136" s="6" t="s">
        <v>34</v>
      </c>
      <c r="G136">
        <v>3</v>
      </c>
      <c r="H136">
        <f t="shared" si="5"/>
        <v>6</v>
      </c>
    </row>
    <row r="137" spans="1:8" ht="12.75">
      <c r="A137" s="6" t="s">
        <v>218</v>
      </c>
      <c r="B137" s="6" t="s">
        <v>395</v>
      </c>
      <c r="C137" s="14">
        <v>5</v>
      </c>
      <c r="D137" s="14">
        <v>0</v>
      </c>
      <c r="E137" s="14">
        <v>0</v>
      </c>
      <c r="F137" s="6" t="s">
        <v>34</v>
      </c>
      <c r="G137">
        <v>2</v>
      </c>
      <c r="H137">
        <f t="shared" si="5"/>
        <v>4</v>
      </c>
    </row>
    <row r="138" spans="1:8" ht="12.75">
      <c r="A138" s="6" t="s">
        <v>74</v>
      </c>
      <c r="B138" s="6" t="s">
        <v>222</v>
      </c>
      <c r="C138" s="14">
        <v>24</v>
      </c>
      <c r="D138" s="14">
        <v>2</v>
      </c>
      <c r="E138" s="14">
        <v>3</v>
      </c>
      <c r="F138" s="6" t="s">
        <v>34</v>
      </c>
      <c r="G138">
        <v>4.5</v>
      </c>
      <c r="H138">
        <f t="shared" si="5"/>
        <v>9</v>
      </c>
    </row>
    <row r="139" spans="1:8" ht="12.75">
      <c r="A139" s="6" t="s">
        <v>60</v>
      </c>
      <c r="B139" s="6" t="s">
        <v>61</v>
      </c>
      <c r="C139" s="14">
        <v>16</v>
      </c>
      <c r="D139" s="14">
        <v>4</v>
      </c>
      <c r="E139" s="14">
        <v>6</v>
      </c>
      <c r="F139" s="6" t="s">
        <v>34</v>
      </c>
      <c r="G139">
        <v>2.5</v>
      </c>
      <c r="H139">
        <f t="shared" si="5"/>
        <v>5</v>
      </c>
    </row>
    <row r="140" spans="1:8" ht="12.75">
      <c r="A140" s="6" t="s">
        <v>132</v>
      </c>
      <c r="B140" s="6" t="s">
        <v>37</v>
      </c>
      <c r="C140" s="14">
        <v>45</v>
      </c>
      <c r="D140" s="14">
        <v>7</v>
      </c>
      <c r="E140" s="14">
        <v>5</v>
      </c>
      <c r="F140" s="6" t="s">
        <v>34</v>
      </c>
      <c r="G140">
        <v>3</v>
      </c>
      <c r="H140">
        <f t="shared" si="5"/>
        <v>6</v>
      </c>
    </row>
    <row r="141" spans="1:8" ht="12.75">
      <c r="A141" s="6" t="s">
        <v>45</v>
      </c>
      <c r="B141" s="6" t="s">
        <v>46</v>
      </c>
      <c r="C141" s="14">
        <v>6</v>
      </c>
      <c r="D141" s="14">
        <v>0</v>
      </c>
      <c r="E141" s="14">
        <v>0</v>
      </c>
      <c r="F141" s="6" t="s">
        <v>34</v>
      </c>
      <c r="G141">
        <v>2</v>
      </c>
      <c r="H141">
        <f t="shared" si="5"/>
        <v>4</v>
      </c>
    </row>
    <row r="142" spans="1:8" ht="12.75">
      <c r="A142" s="6" t="s">
        <v>191</v>
      </c>
      <c r="B142" s="6" t="s">
        <v>37</v>
      </c>
      <c r="C142" s="14">
        <v>10</v>
      </c>
      <c r="D142" s="14">
        <v>1</v>
      </c>
      <c r="E142" s="14">
        <v>5</v>
      </c>
      <c r="F142" s="6" t="s">
        <v>34</v>
      </c>
      <c r="G142">
        <v>3</v>
      </c>
      <c r="H142">
        <f t="shared" si="5"/>
        <v>6</v>
      </c>
    </row>
    <row r="143" spans="1:8" ht="12.75">
      <c r="A143" s="6" t="s">
        <v>225</v>
      </c>
      <c r="B143" s="6" t="s">
        <v>193</v>
      </c>
      <c r="C143" s="14">
        <v>8</v>
      </c>
      <c r="D143" s="14">
        <v>0</v>
      </c>
      <c r="E143" s="14">
        <v>3</v>
      </c>
      <c r="F143" s="6" t="s">
        <v>34</v>
      </c>
      <c r="G143">
        <v>5</v>
      </c>
      <c r="H143">
        <f t="shared" si="5"/>
        <v>10</v>
      </c>
    </row>
    <row r="144" spans="1:8" ht="12.75">
      <c r="A144" s="6" t="s">
        <v>361</v>
      </c>
      <c r="B144" s="6" t="s">
        <v>362</v>
      </c>
      <c r="C144" s="14">
        <v>32</v>
      </c>
      <c r="D144" s="14">
        <v>1</v>
      </c>
      <c r="E144" s="14">
        <v>7</v>
      </c>
      <c r="F144" s="6" t="s">
        <v>119</v>
      </c>
      <c r="G144">
        <v>4.5</v>
      </c>
      <c r="H144">
        <f t="shared" si="5"/>
        <v>9</v>
      </c>
    </row>
    <row r="145" spans="1:8" ht="12.75">
      <c r="A145" s="6" t="s">
        <v>92</v>
      </c>
      <c r="B145" s="6" t="s">
        <v>195</v>
      </c>
      <c r="C145" s="14">
        <v>92</v>
      </c>
      <c r="D145" s="14">
        <v>9</v>
      </c>
      <c r="E145" s="14">
        <v>15</v>
      </c>
      <c r="F145" s="6" t="s">
        <v>34</v>
      </c>
      <c r="G145">
        <v>4</v>
      </c>
      <c r="H145">
        <f t="shared" si="5"/>
        <v>8</v>
      </c>
    </row>
    <row r="146" spans="1:8" ht="12.75">
      <c r="A146" s="6" t="s">
        <v>54</v>
      </c>
      <c r="B146" s="6" t="s">
        <v>55</v>
      </c>
      <c r="C146" s="14">
        <v>14</v>
      </c>
      <c r="D146" s="14">
        <v>1</v>
      </c>
      <c r="E146" s="14">
        <v>0</v>
      </c>
      <c r="F146" s="6" t="s">
        <v>34</v>
      </c>
      <c r="G146">
        <v>2.5</v>
      </c>
      <c r="H146">
        <f t="shared" si="5"/>
        <v>5</v>
      </c>
    </row>
    <row r="147" spans="1:8" ht="12.75">
      <c r="A147" s="6" t="s">
        <v>326</v>
      </c>
      <c r="B147" s="6" t="s">
        <v>327</v>
      </c>
      <c r="C147" s="14">
        <v>9</v>
      </c>
      <c r="D147" s="14">
        <v>0</v>
      </c>
      <c r="E147" s="14">
        <v>0</v>
      </c>
      <c r="F147" s="6" t="s">
        <v>34</v>
      </c>
      <c r="G147">
        <v>3.5</v>
      </c>
      <c r="H147">
        <f t="shared" si="5"/>
        <v>7</v>
      </c>
    </row>
    <row r="148" spans="1:8" ht="12.75">
      <c r="A148" s="6" t="s">
        <v>200</v>
      </c>
      <c r="B148" s="6" t="s">
        <v>201</v>
      </c>
      <c r="C148" s="14">
        <v>59</v>
      </c>
      <c r="D148" s="14">
        <v>2</v>
      </c>
      <c r="E148" s="14">
        <v>14</v>
      </c>
      <c r="F148" s="6" t="s">
        <v>34</v>
      </c>
      <c r="G148">
        <v>5.5</v>
      </c>
      <c r="H148">
        <f t="shared" si="5"/>
        <v>11</v>
      </c>
    </row>
    <row r="149" spans="1:8" ht="12.75">
      <c r="A149" s="6" t="s">
        <v>205</v>
      </c>
      <c r="B149" s="6" t="s">
        <v>201</v>
      </c>
      <c r="C149" s="14">
        <v>37</v>
      </c>
      <c r="D149" s="14">
        <v>3</v>
      </c>
      <c r="E149" s="14">
        <v>27</v>
      </c>
      <c r="F149" s="6" t="s">
        <v>34</v>
      </c>
      <c r="G149">
        <v>5.5</v>
      </c>
      <c r="H149">
        <f t="shared" si="5"/>
        <v>11</v>
      </c>
    </row>
    <row r="150" spans="1:9" ht="18.75">
      <c r="A150" s="1"/>
      <c r="G150" s="6"/>
      <c r="I150" s="6" t="s">
        <v>441</v>
      </c>
    </row>
    <row r="151" spans="1:10" ht="18.75">
      <c r="A151" s="1" t="s">
        <v>0</v>
      </c>
      <c r="B151" s="2" t="s">
        <v>420</v>
      </c>
      <c r="C151" s="1"/>
      <c r="D151" s="3">
        <v>5</v>
      </c>
      <c r="H151">
        <f>SUM(H129:H150)</f>
        <v>143</v>
      </c>
      <c r="I151">
        <f>SUM(C105:E126)</f>
        <v>728</v>
      </c>
      <c r="J151" s="16">
        <f>(I151)/(H151*37.5)</f>
        <v>0.13575757575757577</v>
      </c>
    </row>
    <row r="152" ht="12.75">
      <c r="A152" s="8" t="s">
        <v>135</v>
      </c>
    </row>
    <row r="153" spans="1:12" ht="13.5">
      <c r="A153" s="9" t="s">
        <v>21</v>
      </c>
      <c r="B153" s="9" t="s">
        <v>4</v>
      </c>
      <c r="C153" s="9" t="s">
        <v>22</v>
      </c>
      <c r="D153" s="9" t="s">
        <v>23</v>
      </c>
      <c r="E153" s="9" t="s">
        <v>24</v>
      </c>
      <c r="F153" s="9" t="s">
        <v>25</v>
      </c>
      <c r="G153" s="9" t="s">
        <v>439</v>
      </c>
      <c r="H153" s="9" t="s">
        <v>439</v>
      </c>
      <c r="K153" s="9"/>
      <c r="L153" s="9"/>
    </row>
    <row r="154" spans="1:8" ht="12.75">
      <c r="A154" s="6" t="s">
        <v>187</v>
      </c>
      <c r="B154" s="6" t="s">
        <v>314</v>
      </c>
      <c r="C154" s="14">
        <v>7</v>
      </c>
      <c r="D154" s="14">
        <v>3</v>
      </c>
      <c r="E154" s="14">
        <v>1</v>
      </c>
      <c r="F154" s="6" t="s">
        <v>34</v>
      </c>
      <c r="G154">
        <v>3</v>
      </c>
      <c r="H154">
        <f>G154</f>
        <v>3</v>
      </c>
    </row>
    <row r="155" spans="1:8" ht="12.75">
      <c r="A155" s="6" t="s">
        <v>238</v>
      </c>
      <c r="B155" s="6" t="s">
        <v>180</v>
      </c>
      <c r="C155" s="14">
        <v>56</v>
      </c>
      <c r="D155" s="14">
        <v>19</v>
      </c>
      <c r="E155" s="14">
        <v>26</v>
      </c>
      <c r="F155" s="6" t="s">
        <v>119</v>
      </c>
      <c r="G155">
        <v>3.5</v>
      </c>
      <c r="H155">
        <f>G155</f>
        <v>3.5</v>
      </c>
    </row>
    <row r="156" spans="1:8" ht="12.75">
      <c r="A156" s="6" t="s">
        <v>96</v>
      </c>
      <c r="B156" s="6" t="s">
        <v>97</v>
      </c>
      <c r="C156" s="14">
        <v>12</v>
      </c>
      <c r="D156" s="14">
        <v>0</v>
      </c>
      <c r="E156" s="14">
        <v>0</v>
      </c>
      <c r="F156" s="6" t="s">
        <v>119</v>
      </c>
      <c r="G156">
        <v>2</v>
      </c>
      <c r="H156">
        <f>G156</f>
        <v>2</v>
      </c>
    </row>
    <row r="157" spans="1:8" ht="12.75">
      <c r="A157" s="6" t="s">
        <v>109</v>
      </c>
      <c r="B157" s="6" t="s">
        <v>110</v>
      </c>
      <c r="C157" s="14">
        <v>0</v>
      </c>
      <c r="D157" s="14">
        <v>2</v>
      </c>
      <c r="E157" s="14">
        <v>0</v>
      </c>
      <c r="F157" s="6" t="s">
        <v>34</v>
      </c>
      <c r="G157">
        <v>2</v>
      </c>
      <c r="H157">
        <f>G157</f>
        <v>2</v>
      </c>
    </row>
    <row r="158" spans="1:8" ht="12.75">
      <c r="A158" s="6" t="s">
        <v>78</v>
      </c>
      <c r="B158" s="6" t="s">
        <v>79</v>
      </c>
      <c r="C158" s="14">
        <v>0</v>
      </c>
      <c r="D158" s="14">
        <v>0</v>
      </c>
      <c r="E158" s="14">
        <v>0</v>
      </c>
      <c r="F158" s="6" t="s">
        <v>34</v>
      </c>
      <c r="G158">
        <v>0</v>
      </c>
      <c r="H158">
        <v>0</v>
      </c>
    </row>
    <row r="159" spans="1:9" ht="12.75">
      <c r="A159" s="6" t="s">
        <v>88</v>
      </c>
      <c r="B159" s="6" t="s">
        <v>89</v>
      </c>
      <c r="C159" s="14">
        <v>13</v>
      </c>
      <c r="D159" s="14">
        <v>1</v>
      </c>
      <c r="E159" s="14">
        <v>3</v>
      </c>
      <c r="F159" s="6" t="s">
        <v>34</v>
      </c>
      <c r="G159">
        <v>2</v>
      </c>
      <c r="H159">
        <f>G159</f>
        <v>2</v>
      </c>
      <c r="I159" s="6" t="s">
        <v>440</v>
      </c>
    </row>
    <row r="160" spans="1:13" ht="12.75">
      <c r="A160" s="8" t="s">
        <v>137</v>
      </c>
      <c r="H160">
        <f>SUM(H154:H159)</f>
        <v>12.5</v>
      </c>
      <c r="I160">
        <f>SUM(C162:E173)</f>
        <v>27</v>
      </c>
      <c r="J160" s="16">
        <f>(I160)/(H160*37.5)</f>
        <v>0.0576</v>
      </c>
      <c r="M160" s="6"/>
    </row>
    <row r="161" spans="1:14" ht="13.5">
      <c r="A161" s="9" t="s">
        <v>21</v>
      </c>
      <c r="B161" s="9" t="s">
        <v>4</v>
      </c>
      <c r="C161" s="9" t="s">
        <v>22</v>
      </c>
      <c r="D161" s="9" t="s">
        <v>23</v>
      </c>
      <c r="E161" s="9" t="s">
        <v>24</v>
      </c>
      <c r="F161" s="9" t="s">
        <v>25</v>
      </c>
      <c r="G161" s="9" t="s">
        <v>439</v>
      </c>
      <c r="H161" s="9" t="s">
        <v>439</v>
      </c>
      <c r="N161" s="16"/>
    </row>
    <row r="162" spans="1:12" ht="13.5">
      <c r="A162" s="6" t="s">
        <v>50</v>
      </c>
      <c r="B162" s="6" t="s">
        <v>51</v>
      </c>
      <c r="C162" s="14">
        <v>0</v>
      </c>
      <c r="D162" s="14">
        <v>0</v>
      </c>
      <c r="E162" s="14">
        <v>0</v>
      </c>
      <c r="F162" s="6" t="s">
        <v>34</v>
      </c>
      <c r="G162">
        <v>2.5</v>
      </c>
      <c r="H162">
        <f>G162</f>
        <v>2.5</v>
      </c>
      <c r="K162" s="9"/>
      <c r="L162" s="9"/>
    </row>
    <row r="163" spans="1:8" ht="12.75">
      <c r="A163" s="6" t="s">
        <v>225</v>
      </c>
      <c r="B163" s="6" t="s">
        <v>193</v>
      </c>
      <c r="C163" s="14">
        <v>0</v>
      </c>
      <c r="D163" s="14">
        <v>1</v>
      </c>
      <c r="E163" s="14">
        <v>0</v>
      </c>
      <c r="F163" s="6" t="s">
        <v>34</v>
      </c>
      <c r="G163">
        <v>5</v>
      </c>
      <c r="H163">
        <f aca="true" t="shared" si="6" ref="H163:H173">G163</f>
        <v>5</v>
      </c>
    </row>
    <row r="164" spans="1:8" ht="12.75">
      <c r="A164" s="6" t="s">
        <v>131</v>
      </c>
      <c r="B164" s="6" t="s">
        <v>37</v>
      </c>
      <c r="C164" s="14">
        <v>1</v>
      </c>
      <c r="D164" s="14">
        <v>0</v>
      </c>
      <c r="E164" s="14">
        <v>0</v>
      </c>
      <c r="F164" s="6" t="s">
        <v>34</v>
      </c>
      <c r="G164">
        <v>4</v>
      </c>
      <c r="H164">
        <f t="shared" si="6"/>
        <v>4</v>
      </c>
    </row>
    <row r="165" spans="1:8" ht="12.75">
      <c r="A165" s="6" t="s">
        <v>326</v>
      </c>
      <c r="B165" s="6" t="s">
        <v>327</v>
      </c>
      <c r="C165" s="14">
        <v>1</v>
      </c>
      <c r="D165" s="14">
        <v>0</v>
      </c>
      <c r="E165" s="14">
        <v>0</v>
      </c>
      <c r="F165" s="6" t="s">
        <v>34</v>
      </c>
      <c r="G165">
        <v>4.5</v>
      </c>
      <c r="H165">
        <f t="shared" si="6"/>
        <v>4.5</v>
      </c>
    </row>
    <row r="166" spans="1:8" ht="12.75">
      <c r="A166" s="6" t="s">
        <v>361</v>
      </c>
      <c r="B166" s="6" t="s">
        <v>362</v>
      </c>
      <c r="C166" s="14">
        <v>7</v>
      </c>
      <c r="D166" s="14">
        <v>0</v>
      </c>
      <c r="E166" s="14">
        <v>0</v>
      </c>
      <c r="F166" s="6" t="s">
        <v>34</v>
      </c>
      <c r="G166">
        <v>4.5</v>
      </c>
      <c r="H166">
        <f t="shared" si="6"/>
        <v>4.5</v>
      </c>
    </row>
    <row r="167" spans="1:8" ht="12.75">
      <c r="A167" s="6" t="s">
        <v>92</v>
      </c>
      <c r="B167" s="6" t="s">
        <v>195</v>
      </c>
      <c r="C167" s="14">
        <v>0</v>
      </c>
      <c r="D167" s="14">
        <v>0</v>
      </c>
      <c r="E167" s="14">
        <v>0</v>
      </c>
      <c r="F167" s="6" t="s">
        <v>34</v>
      </c>
      <c r="G167">
        <v>4</v>
      </c>
      <c r="H167">
        <f t="shared" si="6"/>
        <v>4</v>
      </c>
    </row>
    <row r="168" spans="1:8" ht="12.75">
      <c r="A168" s="6" t="s">
        <v>132</v>
      </c>
      <c r="B168" s="6" t="s">
        <v>37</v>
      </c>
      <c r="C168" s="14">
        <v>7</v>
      </c>
      <c r="D168" s="14">
        <v>0</v>
      </c>
      <c r="E168" s="14">
        <v>0</v>
      </c>
      <c r="F168" s="6" t="s">
        <v>34</v>
      </c>
      <c r="G168">
        <v>3</v>
      </c>
      <c r="H168">
        <f t="shared" si="6"/>
        <v>3</v>
      </c>
    </row>
    <row r="169" spans="1:8" ht="12.75">
      <c r="A169" s="6" t="s">
        <v>36</v>
      </c>
      <c r="B169" s="6" t="s">
        <v>37</v>
      </c>
      <c r="C169" s="14">
        <v>2</v>
      </c>
      <c r="D169" s="14">
        <v>0</v>
      </c>
      <c r="E169" s="14">
        <v>0</v>
      </c>
      <c r="F169" s="6" t="s">
        <v>34</v>
      </c>
      <c r="G169">
        <v>3</v>
      </c>
      <c r="H169">
        <f t="shared" si="6"/>
        <v>3</v>
      </c>
    </row>
    <row r="170" spans="1:8" ht="12.75">
      <c r="A170" s="6" t="s">
        <v>60</v>
      </c>
      <c r="B170" s="6" t="s">
        <v>61</v>
      </c>
      <c r="C170" s="14">
        <v>2</v>
      </c>
      <c r="D170" s="14">
        <v>0</v>
      </c>
      <c r="E170" s="14">
        <v>0</v>
      </c>
      <c r="F170" s="6" t="s">
        <v>34</v>
      </c>
      <c r="G170">
        <v>2.5</v>
      </c>
      <c r="H170">
        <f t="shared" si="6"/>
        <v>2.5</v>
      </c>
    </row>
    <row r="171" spans="1:8" ht="12.75">
      <c r="A171" s="6" t="s">
        <v>205</v>
      </c>
      <c r="B171" s="6" t="s">
        <v>201</v>
      </c>
      <c r="C171" s="14">
        <v>3</v>
      </c>
      <c r="D171" s="14">
        <v>0</v>
      </c>
      <c r="E171" s="14">
        <v>1</v>
      </c>
      <c r="F171" s="6" t="s">
        <v>34</v>
      </c>
      <c r="G171">
        <v>5.5</v>
      </c>
      <c r="H171">
        <f t="shared" si="6"/>
        <v>5.5</v>
      </c>
    </row>
    <row r="172" spans="1:8" ht="12.75">
      <c r="A172" s="6" t="s">
        <v>68</v>
      </c>
      <c r="B172" s="6" t="s">
        <v>69</v>
      </c>
      <c r="C172" s="14">
        <v>0</v>
      </c>
      <c r="D172" s="14">
        <v>0</v>
      </c>
      <c r="E172" s="14">
        <v>0</v>
      </c>
      <c r="F172" s="6" t="s">
        <v>34</v>
      </c>
      <c r="G172">
        <v>2</v>
      </c>
      <c r="H172">
        <f t="shared" si="6"/>
        <v>2</v>
      </c>
    </row>
    <row r="173" spans="1:9" ht="12.75">
      <c r="A173" s="6" t="s">
        <v>74</v>
      </c>
      <c r="B173" s="6" t="s">
        <v>75</v>
      </c>
      <c r="C173" s="14">
        <v>2</v>
      </c>
      <c r="D173" s="14">
        <v>0</v>
      </c>
      <c r="E173" s="14">
        <v>0</v>
      </c>
      <c r="F173" s="6" t="s">
        <v>34</v>
      </c>
      <c r="G173">
        <v>2</v>
      </c>
      <c r="H173">
        <f t="shared" si="6"/>
        <v>2</v>
      </c>
      <c r="I173" s="6" t="s">
        <v>441</v>
      </c>
    </row>
    <row r="174" spans="1:10" ht="18.75">
      <c r="A174" s="1"/>
      <c r="H174">
        <f>SUM(H162:H173)</f>
        <v>42.5</v>
      </c>
      <c r="I174">
        <f>SUM(C154:E159)</f>
        <v>143</v>
      </c>
      <c r="J174" s="16">
        <f>(I174)/(H174*37.5)</f>
        <v>0.08972549019607844</v>
      </c>
    </row>
    <row r="175" spans="1:4" ht="18.75">
      <c r="A175" s="1" t="s">
        <v>0</v>
      </c>
      <c r="B175" s="2" t="s">
        <v>426</v>
      </c>
      <c r="C175" s="1"/>
      <c r="D175" s="3">
        <v>6</v>
      </c>
    </row>
    <row r="176" spans="1:13" ht="12.75">
      <c r="A176" s="8" t="s">
        <v>135</v>
      </c>
      <c r="M176" s="6"/>
    </row>
    <row r="177" spans="1:14" ht="13.5">
      <c r="A177" s="9" t="s">
        <v>21</v>
      </c>
      <c r="B177" s="9" t="s">
        <v>4</v>
      </c>
      <c r="C177" s="9" t="s">
        <v>22</v>
      </c>
      <c r="D177" s="9" t="s">
        <v>23</v>
      </c>
      <c r="E177" s="9" t="s">
        <v>24</v>
      </c>
      <c r="F177" s="9" t="s">
        <v>25</v>
      </c>
      <c r="G177" s="9" t="s">
        <v>439</v>
      </c>
      <c r="H177" s="9" t="s">
        <v>439</v>
      </c>
      <c r="N177" s="16"/>
    </row>
    <row r="178" spans="1:8" ht="12.75">
      <c r="A178" s="6" t="s">
        <v>187</v>
      </c>
      <c r="B178" s="6" t="s">
        <v>314</v>
      </c>
      <c r="C178" s="14">
        <v>5</v>
      </c>
      <c r="D178" s="14">
        <v>0</v>
      </c>
      <c r="E178" s="14">
        <v>1</v>
      </c>
      <c r="F178" s="6" t="s">
        <v>103</v>
      </c>
      <c r="G178">
        <v>3</v>
      </c>
      <c r="H178">
        <f aca="true" t="shared" si="7" ref="H178:H200">IF(F178="Sunk 1st/2sorties",G178,G178*2)</f>
        <v>3</v>
      </c>
    </row>
    <row r="179" spans="1:8" ht="12.75">
      <c r="A179" s="6" t="s">
        <v>121</v>
      </c>
      <c r="B179" s="6" t="s">
        <v>122</v>
      </c>
      <c r="C179" s="14">
        <v>7</v>
      </c>
      <c r="D179" s="14">
        <v>1</v>
      </c>
      <c r="E179" s="14">
        <v>0</v>
      </c>
      <c r="F179" s="6" t="s">
        <v>34</v>
      </c>
      <c r="G179">
        <v>3</v>
      </c>
      <c r="H179">
        <f t="shared" si="7"/>
        <v>6</v>
      </c>
    </row>
    <row r="180" spans="1:8" ht="12.75">
      <c r="A180" s="6" t="s">
        <v>78</v>
      </c>
      <c r="B180" s="6" t="s">
        <v>144</v>
      </c>
      <c r="C180" s="14">
        <v>30</v>
      </c>
      <c r="D180" s="14">
        <v>8</v>
      </c>
      <c r="E180" s="14">
        <v>15</v>
      </c>
      <c r="F180" s="6" t="s">
        <v>34</v>
      </c>
      <c r="G180">
        <v>5</v>
      </c>
      <c r="H180">
        <f t="shared" si="7"/>
        <v>10</v>
      </c>
    </row>
    <row r="181" spans="1:8" ht="12.75">
      <c r="A181" s="6" t="s">
        <v>140</v>
      </c>
      <c r="B181" s="6" t="s">
        <v>141</v>
      </c>
      <c r="C181" s="14">
        <v>9</v>
      </c>
      <c r="D181" s="14">
        <v>3</v>
      </c>
      <c r="E181" s="14">
        <v>16</v>
      </c>
      <c r="F181" s="6" t="s">
        <v>34</v>
      </c>
      <c r="G181">
        <v>3.5</v>
      </c>
      <c r="H181">
        <f t="shared" si="7"/>
        <v>7</v>
      </c>
    </row>
    <row r="182" spans="1:8" ht="12.75">
      <c r="A182" s="6" t="s">
        <v>169</v>
      </c>
      <c r="B182" s="6" t="s">
        <v>162</v>
      </c>
      <c r="C182" s="14">
        <v>44</v>
      </c>
      <c r="D182" s="14">
        <v>10</v>
      </c>
      <c r="E182" s="14">
        <v>15</v>
      </c>
      <c r="F182" s="6" t="s">
        <v>119</v>
      </c>
      <c r="G182">
        <v>5</v>
      </c>
      <c r="H182">
        <f t="shared" si="7"/>
        <v>10</v>
      </c>
    </row>
    <row r="183" spans="1:8" ht="12.75">
      <c r="A183" s="6" t="s">
        <v>164</v>
      </c>
      <c r="B183" s="6" t="s">
        <v>165</v>
      </c>
      <c r="C183" s="14">
        <v>1</v>
      </c>
      <c r="D183" s="14">
        <v>0</v>
      </c>
      <c r="E183" s="14">
        <v>0</v>
      </c>
      <c r="F183" s="6" t="s">
        <v>34</v>
      </c>
      <c r="G183">
        <v>2</v>
      </c>
      <c r="H183">
        <f t="shared" si="7"/>
        <v>4</v>
      </c>
    </row>
    <row r="184" spans="1:8" ht="12.75">
      <c r="A184" s="6" t="s">
        <v>100</v>
      </c>
      <c r="B184" s="6" t="s">
        <v>144</v>
      </c>
      <c r="C184" s="14">
        <v>42</v>
      </c>
      <c r="D184" s="14">
        <v>3</v>
      </c>
      <c r="E184" s="14">
        <v>5</v>
      </c>
      <c r="F184" s="6" t="s">
        <v>34</v>
      </c>
      <c r="G184">
        <v>5</v>
      </c>
      <c r="H184">
        <f t="shared" si="7"/>
        <v>10</v>
      </c>
    </row>
    <row r="185" spans="1:8" ht="12.75">
      <c r="A185" s="6" t="s">
        <v>149</v>
      </c>
      <c r="B185" s="6" t="s">
        <v>147</v>
      </c>
      <c r="C185" s="14">
        <v>5</v>
      </c>
      <c r="D185" s="14">
        <v>0</v>
      </c>
      <c r="E185" s="14">
        <v>3</v>
      </c>
      <c r="F185" s="6" t="s">
        <v>34</v>
      </c>
      <c r="G185">
        <v>4.5</v>
      </c>
      <c r="H185">
        <f t="shared" si="7"/>
        <v>9</v>
      </c>
    </row>
    <row r="186" spans="1:8" ht="12.75">
      <c r="A186" s="6" t="s">
        <v>105</v>
      </c>
      <c r="B186" s="6" t="s">
        <v>106</v>
      </c>
      <c r="C186" s="14">
        <v>0</v>
      </c>
      <c r="D186" s="14">
        <v>0</v>
      </c>
      <c r="E186" s="14">
        <v>0</v>
      </c>
      <c r="F186" s="6" t="s">
        <v>34</v>
      </c>
      <c r="G186">
        <v>2</v>
      </c>
      <c r="H186">
        <f t="shared" si="7"/>
        <v>4</v>
      </c>
    </row>
    <row r="187" spans="1:8" ht="12.75">
      <c r="A187" s="6" t="s">
        <v>81</v>
      </c>
      <c r="B187" s="6" t="s">
        <v>144</v>
      </c>
      <c r="C187" s="14">
        <v>24</v>
      </c>
      <c r="D187" s="14">
        <v>4</v>
      </c>
      <c r="E187" s="14">
        <v>3</v>
      </c>
      <c r="F187" s="6" t="s">
        <v>34</v>
      </c>
      <c r="G187">
        <v>5</v>
      </c>
      <c r="H187">
        <f t="shared" si="7"/>
        <v>10</v>
      </c>
    </row>
    <row r="188" spans="1:8" ht="12.75">
      <c r="A188" s="6" t="s">
        <v>114</v>
      </c>
      <c r="B188" s="6" t="s">
        <v>304</v>
      </c>
      <c r="C188" s="14">
        <v>18</v>
      </c>
      <c r="D188" s="14">
        <v>2</v>
      </c>
      <c r="E188" s="14">
        <v>3</v>
      </c>
      <c r="F188" s="6" t="s">
        <v>34</v>
      </c>
      <c r="G188">
        <v>5</v>
      </c>
      <c r="H188">
        <f t="shared" si="7"/>
        <v>10</v>
      </c>
    </row>
    <row r="189" spans="1:8" ht="12.75">
      <c r="A189" s="6" t="s">
        <v>238</v>
      </c>
      <c r="B189" s="6" t="s">
        <v>180</v>
      </c>
      <c r="C189" s="14">
        <v>33</v>
      </c>
      <c r="D189" s="14">
        <v>6</v>
      </c>
      <c r="E189" s="14">
        <v>34</v>
      </c>
      <c r="F189" s="6" t="s">
        <v>34</v>
      </c>
      <c r="G189">
        <v>3.5</v>
      </c>
      <c r="H189">
        <f t="shared" si="7"/>
        <v>7</v>
      </c>
    </row>
    <row r="190" spans="1:8" ht="12.75">
      <c r="A190" s="6" t="s">
        <v>117</v>
      </c>
      <c r="B190" s="6" t="s">
        <v>118</v>
      </c>
      <c r="C190" s="14">
        <v>0</v>
      </c>
      <c r="D190" s="14">
        <v>0</v>
      </c>
      <c r="E190" s="14">
        <v>0</v>
      </c>
      <c r="F190" s="6" t="s">
        <v>34</v>
      </c>
      <c r="G190">
        <v>2</v>
      </c>
      <c r="H190">
        <f t="shared" si="7"/>
        <v>4</v>
      </c>
    </row>
    <row r="191" spans="1:8" ht="12.75">
      <c r="A191" s="6" t="s">
        <v>107</v>
      </c>
      <c r="B191" s="6" t="s">
        <v>108</v>
      </c>
      <c r="C191" s="14">
        <v>6</v>
      </c>
      <c r="D191" s="14">
        <v>7</v>
      </c>
      <c r="E191" s="14">
        <v>0</v>
      </c>
      <c r="F191" s="6" t="s">
        <v>103</v>
      </c>
      <c r="G191">
        <v>3</v>
      </c>
      <c r="H191">
        <f t="shared" si="7"/>
        <v>3</v>
      </c>
    </row>
    <row r="192" spans="1:8" ht="12.75">
      <c r="A192" s="6" t="s">
        <v>96</v>
      </c>
      <c r="B192" s="6" t="s">
        <v>97</v>
      </c>
      <c r="C192" s="14">
        <v>77</v>
      </c>
      <c r="D192" s="14">
        <v>9</v>
      </c>
      <c r="E192" s="14">
        <v>15</v>
      </c>
      <c r="F192" s="6" t="s">
        <v>34</v>
      </c>
      <c r="G192">
        <v>2</v>
      </c>
      <c r="H192">
        <f t="shared" si="7"/>
        <v>4</v>
      </c>
    </row>
    <row r="193" spans="1:8" ht="12.75">
      <c r="A193" s="6" t="s">
        <v>155</v>
      </c>
      <c r="B193" s="6" t="s">
        <v>115</v>
      </c>
      <c r="C193" s="14">
        <v>30</v>
      </c>
      <c r="D193" s="14">
        <v>5</v>
      </c>
      <c r="E193" s="14">
        <v>11</v>
      </c>
      <c r="F193" s="6" t="s">
        <v>34</v>
      </c>
      <c r="G193">
        <v>3</v>
      </c>
      <c r="H193">
        <f t="shared" si="7"/>
        <v>6</v>
      </c>
    </row>
    <row r="194" spans="1:8" ht="12.75">
      <c r="A194" s="6" t="s">
        <v>85</v>
      </c>
      <c r="B194" s="6" t="s">
        <v>180</v>
      </c>
      <c r="C194" s="14">
        <v>20</v>
      </c>
      <c r="D194" s="14">
        <v>14</v>
      </c>
      <c r="E194" s="14">
        <v>14</v>
      </c>
      <c r="F194" s="6" t="s">
        <v>34</v>
      </c>
      <c r="G194">
        <v>3.5</v>
      </c>
      <c r="H194">
        <f t="shared" si="7"/>
        <v>7</v>
      </c>
    </row>
    <row r="195" spans="1:8" ht="12.75">
      <c r="A195" s="6" t="s">
        <v>184</v>
      </c>
      <c r="B195" s="6" t="s">
        <v>185</v>
      </c>
      <c r="C195" s="14">
        <v>11</v>
      </c>
      <c r="D195" s="14">
        <v>0</v>
      </c>
      <c r="E195" s="14">
        <v>1</v>
      </c>
      <c r="F195" s="6" t="s">
        <v>34</v>
      </c>
      <c r="G195">
        <v>2</v>
      </c>
      <c r="H195">
        <f t="shared" si="7"/>
        <v>4</v>
      </c>
    </row>
    <row r="196" spans="1:8" ht="12.75">
      <c r="A196" s="6" t="s">
        <v>172</v>
      </c>
      <c r="B196" s="6" t="s">
        <v>144</v>
      </c>
      <c r="C196" s="14">
        <v>7</v>
      </c>
      <c r="D196" s="14">
        <v>4</v>
      </c>
      <c r="E196" s="14">
        <v>21</v>
      </c>
      <c r="F196" s="6" t="s">
        <v>34</v>
      </c>
      <c r="G196">
        <v>5</v>
      </c>
      <c r="H196">
        <f t="shared" si="7"/>
        <v>10</v>
      </c>
    </row>
    <row r="197" spans="1:8" ht="12.75">
      <c r="A197" s="6" t="s">
        <v>88</v>
      </c>
      <c r="B197" s="6" t="s">
        <v>89</v>
      </c>
      <c r="C197" s="14">
        <v>22</v>
      </c>
      <c r="D197" s="14">
        <v>2</v>
      </c>
      <c r="E197" s="14">
        <v>1</v>
      </c>
      <c r="F197" s="6" t="s">
        <v>34</v>
      </c>
      <c r="G197">
        <v>2</v>
      </c>
      <c r="H197">
        <f t="shared" si="7"/>
        <v>4</v>
      </c>
    </row>
    <row r="198" spans="1:8" ht="12.75">
      <c r="A198" s="6" t="s">
        <v>112</v>
      </c>
      <c r="B198" s="6" t="s">
        <v>147</v>
      </c>
      <c r="C198" s="14">
        <v>72</v>
      </c>
      <c r="D198" s="14">
        <v>10</v>
      </c>
      <c r="E198" s="14">
        <v>9</v>
      </c>
      <c r="F198" s="6" t="s">
        <v>119</v>
      </c>
      <c r="G198">
        <v>4.5</v>
      </c>
      <c r="H198">
        <f t="shared" si="7"/>
        <v>9</v>
      </c>
    </row>
    <row r="199" spans="1:8" ht="12.75">
      <c r="A199" s="6" t="s">
        <v>29</v>
      </c>
      <c r="B199" s="6" t="s">
        <v>30</v>
      </c>
      <c r="C199" s="14">
        <v>65</v>
      </c>
      <c r="D199" s="14">
        <v>5</v>
      </c>
      <c r="E199" s="14">
        <v>24</v>
      </c>
      <c r="F199" s="6" t="s">
        <v>119</v>
      </c>
      <c r="G199">
        <v>4.5</v>
      </c>
      <c r="H199">
        <f t="shared" si="7"/>
        <v>9</v>
      </c>
    </row>
    <row r="200" spans="1:9" ht="12.75">
      <c r="A200" s="6" t="s">
        <v>109</v>
      </c>
      <c r="B200" s="6" t="s">
        <v>110</v>
      </c>
      <c r="C200" s="14">
        <v>2</v>
      </c>
      <c r="D200" s="14">
        <v>0</v>
      </c>
      <c r="E200" s="14">
        <v>0</v>
      </c>
      <c r="F200" s="6" t="s">
        <v>34</v>
      </c>
      <c r="G200">
        <v>2</v>
      </c>
      <c r="H200">
        <f t="shared" si="7"/>
        <v>4</v>
      </c>
      <c r="I200" s="6" t="s">
        <v>440</v>
      </c>
    </row>
    <row r="201" spans="1:10" ht="12.75">
      <c r="A201" s="6"/>
      <c r="B201" s="6"/>
      <c r="C201" s="6"/>
      <c r="D201" s="6"/>
      <c r="E201" s="6"/>
      <c r="F201" s="6"/>
      <c r="H201">
        <f>SUM(H178:H199)</f>
        <v>150</v>
      </c>
      <c r="I201">
        <f>SUM(C204:E225)</f>
        <v>720</v>
      </c>
      <c r="J201" s="16">
        <f>(I201)/(H201*37.5)</f>
        <v>0.128</v>
      </c>
    </row>
    <row r="202" ht="12.75">
      <c r="A202" s="8" t="s">
        <v>137</v>
      </c>
    </row>
    <row r="203" spans="1:8" ht="13.5">
      <c r="A203" s="9" t="s">
        <v>21</v>
      </c>
      <c r="B203" s="9" t="s">
        <v>4</v>
      </c>
      <c r="C203" s="9" t="s">
        <v>22</v>
      </c>
      <c r="D203" s="9" t="s">
        <v>23</v>
      </c>
      <c r="E203" s="9" t="s">
        <v>24</v>
      </c>
      <c r="F203" s="9" t="s">
        <v>25</v>
      </c>
      <c r="G203" s="9" t="s">
        <v>439</v>
      </c>
      <c r="H203" s="9" t="s">
        <v>439</v>
      </c>
    </row>
    <row r="204" spans="1:8" ht="12.75">
      <c r="A204" s="6" t="s">
        <v>68</v>
      </c>
      <c r="B204" s="6" t="s">
        <v>193</v>
      </c>
      <c r="C204" s="14">
        <v>74</v>
      </c>
      <c r="D204" s="14">
        <v>8</v>
      </c>
      <c r="E204" s="14">
        <v>8</v>
      </c>
      <c r="F204" s="6" t="s">
        <v>34</v>
      </c>
      <c r="G204">
        <v>5</v>
      </c>
      <c r="H204">
        <f>IF(F204="Sunk 1st/2sorties",G204,G204*2)</f>
        <v>10</v>
      </c>
    </row>
    <row r="205" spans="1:8" ht="12.75">
      <c r="A205" s="6" t="s">
        <v>198</v>
      </c>
      <c r="B205" s="6" t="s">
        <v>199</v>
      </c>
      <c r="C205" s="14">
        <v>13</v>
      </c>
      <c r="D205" s="14">
        <v>2</v>
      </c>
      <c r="E205" s="14">
        <v>2</v>
      </c>
      <c r="F205" s="6" t="s">
        <v>34</v>
      </c>
      <c r="G205">
        <v>3.5</v>
      </c>
      <c r="H205">
        <f aca="true" t="shared" si="8" ref="H205:H225">IF(F205="Sunk 1st/2sorties",G205,G205*2)</f>
        <v>7</v>
      </c>
    </row>
    <row r="206" spans="1:8" ht="12.75">
      <c r="A206" s="6" t="s">
        <v>36</v>
      </c>
      <c r="B206" s="6" t="s">
        <v>37</v>
      </c>
      <c r="C206" s="14">
        <v>5</v>
      </c>
      <c r="D206" s="14">
        <v>2</v>
      </c>
      <c r="E206" s="14">
        <v>0</v>
      </c>
      <c r="F206" s="6" t="s">
        <v>34</v>
      </c>
      <c r="G206">
        <v>3</v>
      </c>
      <c r="H206">
        <f t="shared" si="8"/>
        <v>6</v>
      </c>
    </row>
    <row r="207" spans="1:8" ht="12.75">
      <c r="A207" s="6" t="s">
        <v>50</v>
      </c>
      <c r="B207" s="6" t="s">
        <v>51</v>
      </c>
      <c r="C207" s="14">
        <v>15</v>
      </c>
      <c r="D207" s="14">
        <v>2</v>
      </c>
      <c r="E207" s="14">
        <v>0</v>
      </c>
      <c r="F207" s="6" t="s">
        <v>34</v>
      </c>
      <c r="G207">
        <v>2.5</v>
      </c>
      <c r="H207">
        <f t="shared" si="8"/>
        <v>5</v>
      </c>
    </row>
    <row r="208" spans="1:8" ht="12.75">
      <c r="A208" s="6" t="s">
        <v>215</v>
      </c>
      <c r="B208" s="6" t="s">
        <v>193</v>
      </c>
      <c r="C208" s="14">
        <v>57</v>
      </c>
      <c r="D208" s="14">
        <v>1</v>
      </c>
      <c r="E208" s="14">
        <v>1</v>
      </c>
      <c r="F208" s="6" t="s">
        <v>34</v>
      </c>
      <c r="G208">
        <v>5</v>
      </c>
      <c r="H208">
        <f t="shared" si="8"/>
        <v>10</v>
      </c>
    </row>
    <row r="209" spans="1:8" ht="12.75">
      <c r="A209" s="6" t="s">
        <v>64</v>
      </c>
      <c r="B209" s="6" t="s">
        <v>65</v>
      </c>
      <c r="C209" s="14">
        <v>9</v>
      </c>
      <c r="D209" s="14">
        <v>1</v>
      </c>
      <c r="E209" s="14">
        <v>5</v>
      </c>
      <c r="F209" s="6" t="s">
        <v>34</v>
      </c>
      <c r="G209">
        <v>2</v>
      </c>
      <c r="H209">
        <f t="shared" si="8"/>
        <v>4</v>
      </c>
    </row>
    <row r="210" spans="1:8" ht="12.75">
      <c r="A210" s="6" t="s">
        <v>210</v>
      </c>
      <c r="B210" s="6" t="s">
        <v>211</v>
      </c>
      <c r="C210" s="14">
        <v>11</v>
      </c>
      <c r="D210" s="14">
        <v>2</v>
      </c>
      <c r="E210" s="14">
        <v>2</v>
      </c>
      <c r="F210" s="6" t="s">
        <v>34</v>
      </c>
      <c r="G210">
        <v>3.5</v>
      </c>
      <c r="H210">
        <f t="shared" si="8"/>
        <v>7</v>
      </c>
    </row>
    <row r="211" spans="1:8" ht="12.75">
      <c r="A211" s="6" t="s">
        <v>131</v>
      </c>
      <c r="B211" s="6" t="s">
        <v>37</v>
      </c>
      <c r="C211" s="14">
        <v>19</v>
      </c>
      <c r="D211" s="14">
        <v>4</v>
      </c>
      <c r="E211" s="14">
        <v>9</v>
      </c>
      <c r="F211" s="6" t="s">
        <v>34</v>
      </c>
      <c r="G211">
        <v>3</v>
      </c>
      <c r="H211">
        <f t="shared" si="8"/>
        <v>6</v>
      </c>
    </row>
    <row r="212" spans="1:8" ht="12.75">
      <c r="A212" s="6" t="s">
        <v>218</v>
      </c>
      <c r="B212" s="6" t="s">
        <v>219</v>
      </c>
      <c r="C212" s="14">
        <v>58</v>
      </c>
      <c r="D212" s="14">
        <v>3</v>
      </c>
      <c r="E212" s="14">
        <v>3</v>
      </c>
      <c r="F212" s="6" t="s">
        <v>34</v>
      </c>
      <c r="G212">
        <v>3.5</v>
      </c>
      <c r="H212">
        <f t="shared" si="8"/>
        <v>7</v>
      </c>
    </row>
    <row r="213" spans="1:8" ht="12.75">
      <c r="A213" s="6" t="s">
        <v>74</v>
      </c>
      <c r="B213" s="6" t="s">
        <v>222</v>
      </c>
      <c r="C213" s="14">
        <v>30</v>
      </c>
      <c r="D213" s="14">
        <v>2</v>
      </c>
      <c r="E213" s="14">
        <v>6</v>
      </c>
      <c r="F213" s="6" t="s">
        <v>34</v>
      </c>
      <c r="G213">
        <v>4.5</v>
      </c>
      <c r="H213">
        <f t="shared" si="8"/>
        <v>9</v>
      </c>
    </row>
    <row r="214" spans="1:8" ht="12.75">
      <c r="A214" s="6" t="s">
        <v>60</v>
      </c>
      <c r="B214" s="6" t="s">
        <v>61</v>
      </c>
      <c r="C214" s="14">
        <v>13</v>
      </c>
      <c r="D214" s="14">
        <v>0</v>
      </c>
      <c r="E214" s="14">
        <v>0</v>
      </c>
      <c r="F214" s="6" t="s">
        <v>34</v>
      </c>
      <c r="G214">
        <v>2.5</v>
      </c>
      <c r="H214">
        <f t="shared" si="8"/>
        <v>5</v>
      </c>
    </row>
    <row r="215" spans="1:8" ht="12.75">
      <c r="A215" s="6" t="s">
        <v>132</v>
      </c>
      <c r="B215" s="6" t="s">
        <v>37</v>
      </c>
      <c r="C215" s="14">
        <v>11</v>
      </c>
      <c r="D215" s="14">
        <v>2</v>
      </c>
      <c r="E215" s="14">
        <v>4</v>
      </c>
      <c r="F215" s="6" t="s">
        <v>34</v>
      </c>
      <c r="G215">
        <v>3</v>
      </c>
      <c r="H215">
        <f t="shared" si="8"/>
        <v>6</v>
      </c>
    </row>
    <row r="216" spans="1:8" ht="12.75">
      <c r="A216" s="6" t="s">
        <v>45</v>
      </c>
      <c r="B216" s="6" t="s">
        <v>46</v>
      </c>
      <c r="C216" s="14">
        <v>22</v>
      </c>
      <c r="D216" s="14">
        <v>4</v>
      </c>
      <c r="E216" s="14">
        <v>2</v>
      </c>
      <c r="F216" s="6" t="s">
        <v>34</v>
      </c>
      <c r="G216">
        <v>2</v>
      </c>
      <c r="H216">
        <f t="shared" si="8"/>
        <v>4</v>
      </c>
    </row>
    <row r="217" spans="1:8" ht="12.75">
      <c r="A217" s="6" t="s">
        <v>191</v>
      </c>
      <c r="B217" s="6" t="s">
        <v>37</v>
      </c>
      <c r="C217" s="14">
        <v>11</v>
      </c>
      <c r="D217" s="14">
        <v>1</v>
      </c>
      <c r="E217" s="14">
        <v>6</v>
      </c>
      <c r="F217" s="6" t="s">
        <v>34</v>
      </c>
      <c r="G217">
        <v>3</v>
      </c>
      <c r="H217">
        <f t="shared" si="8"/>
        <v>6</v>
      </c>
    </row>
    <row r="218" spans="1:8" ht="12.75">
      <c r="A218" s="6" t="s">
        <v>262</v>
      </c>
      <c r="B218" s="6" t="s">
        <v>263</v>
      </c>
      <c r="C218" s="14">
        <v>5</v>
      </c>
      <c r="D218" s="14">
        <v>1</v>
      </c>
      <c r="E218" s="14">
        <v>0</v>
      </c>
      <c r="F218" s="6" t="s">
        <v>34</v>
      </c>
      <c r="G218">
        <v>3</v>
      </c>
      <c r="H218">
        <f t="shared" si="8"/>
        <v>6</v>
      </c>
    </row>
    <row r="219" spans="1:8" ht="12.75">
      <c r="A219" s="6" t="s">
        <v>225</v>
      </c>
      <c r="B219" s="6" t="s">
        <v>193</v>
      </c>
      <c r="C219" s="14">
        <v>2</v>
      </c>
      <c r="D219" s="14">
        <v>0</v>
      </c>
      <c r="E219" s="14">
        <v>3</v>
      </c>
      <c r="F219" s="6" t="s">
        <v>34</v>
      </c>
      <c r="G219">
        <v>5</v>
      </c>
      <c r="H219">
        <f t="shared" si="8"/>
        <v>10</v>
      </c>
    </row>
    <row r="220" spans="1:8" ht="12.75">
      <c r="A220" s="6" t="s">
        <v>361</v>
      </c>
      <c r="B220" s="6" t="s">
        <v>362</v>
      </c>
      <c r="C220" s="14">
        <v>0</v>
      </c>
      <c r="D220" s="14">
        <v>0</v>
      </c>
      <c r="E220" s="14">
        <v>0</v>
      </c>
      <c r="F220" s="6" t="s">
        <v>103</v>
      </c>
      <c r="G220">
        <v>4.5</v>
      </c>
      <c r="H220">
        <f t="shared" si="8"/>
        <v>4.5</v>
      </c>
    </row>
    <row r="221" spans="1:8" ht="12.75">
      <c r="A221" s="6" t="s">
        <v>92</v>
      </c>
      <c r="B221" s="6" t="s">
        <v>195</v>
      </c>
      <c r="C221" s="14">
        <v>71</v>
      </c>
      <c r="D221" s="14">
        <v>8</v>
      </c>
      <c r="E221" s="14">
        <v>19</v>
      </c>
      <c r="F221" s="6" t="s">
        <v>34</v>
      </c>
      <c r="G221">
        <v>4</v>
      </c>
      <c r="H221">
        <f t="shared" si="8"/>
        <v>8</v>
      </c>
    </row>
    <row r="222" spans="1:8" ht="12.75">
      <c r="A222" s="6" t="s">
        <v>54</v>
      </c>
      <c r="B222" s="6" t="s">
        <v>55</v>
      </c>
      <c r="C222" s="14">
        <v>5</v>
      </c>
      <c r="D222" s="14">
        <v>0</v>
      </c>
      <c r="E222" s="14">
        <v>1</v>
      </c>
      <c r="F222" s="6" t="s">
        <v>34</v>
      </c>
      <c r="G222">
        <v>2.5</v>
      </c>
      <c r="H222">
        <f t="shared" si="8"/>
        <v>5</v>
      </c>
    </row>
    <row r="223" spans="1:8" ht="12.75">
      <c r="A223" s="6" t="s">
        <v>326</v>
      </c>
      <c r="B223" s="6" t="s">
        <v>327</v>
      </c>
      <c r="C223" s="14">
        <v>7</v>
      </c>
      <c r="D223" s="14">
        <v>0</v>
      </c>
      <c r="E223" s="14">
        <v>1</v>
      </c>
      <c r="F223" s="6" t="s">
        <v>103</v>
      </c>
      <c r="G223">
        <v>3.5</v>
      </c>
      <c r="H223">
        <f t="shared" si="8"/>
        <v>3.5</v>
      </c>
    </row>
    <row r="224" spans="1:8" ht="12.75">
      <c r="A224" s="6" t="s">
        <v>200</v>
      </c>
      <c r="B224" s="6" t="s">
        <v>201</v>
      </c>
      <c r="C224" s="14">
        <v>134</v>
      </c>
      <c r="D224" s="14">
        <v>2</v>
      </c>
      <c r="E224" s="14">
        <v>4</v>
      </c>
      <c r="F224" s="6" t="s">
        <v>34</v>
      </c>
      <c r="G224">
        <v>5.5</v>
      </c>
      <c r="H224">
        <f t="shared" si="8"/>
        <v>11</v>
      </c>
    </row>
    <row r="225" spans="1:9" ht="12.75">
      <c r="A225" s="6" t="s">
        <v>205</v>
      </c>
      <c r="B225" s="6" t="s">
        <v>201</v>
      </c>
      <c r="C225" s="14">
        <v>17</v>
      </c>
      <c r="D225" s="14">
        <v>2</v>
      </c>
      <c r="E225" s="14">
        <v>8</v>
      </c>
      <c r="F225" s="6" t="s">
        <v>34</v>
      </c>
      <c r="G225">
        <v>5.5</v>
      </c>
      <c r="H225">
        <f t="shared" si="8"/>
        <v>11</v>
      </c>
      <c r="I225" s="6" t="s">
        <v>441</v>
      </c>
    </row>
    <row r="226" spans="1:10" ht="18.75">
      <c r="A226" s="1"/>
      <c r="H226">
        <f>SUM(H204:H225)</f>
        <v>151</v>
      </c>
      <c r="I226">
        <f>SUM(C178:E200)</f>
        <v>814</v>
      </c>
      <c r="J226" s="16">
        <f>(I226)/(H226*37.5)</f>
        <v>0.14375275938189847</v>
      </c>
    </row>
    <row r="227" spans="1:4" ht="18.75">
      <c r="A227" s="1" t="s">
        <v>0</v>
      </c>
      <c r="B227" s="2" t="s">
        <v>134</v>
      </c>
      <c r="C227" s="1"/>
      <c r="D227" s="3">
        <v>8</v>
      </c>
    </row>
    <row r="228" ht="12.75">
      <c r="A228" s="8" t="s">
        <v>135</v>
      </c>
    </row>
    <row r="229" spans="1:8" ht="13.5">
      <c r="A229" s="9" t="s">
        <v>21</v>
      </c>
      <c r="B229" s="9" t="s">
        <v>4</v>
      </c>
      <c r="C229" s="9" t="s">
        <v>22</v>
      </c>
      <c r="D229" s="9" t="s">
        <v>23</v>
      </c>
      <c r="E229" s="9" t="s">
        <v>24</v>
      </c>
      <c r="F229" s="9" t="s">
        <v>25</v>
      </c>
      <c r="G229" s="9" t="s">
        <v>439</v>
      </c>
      <c r="H229" s="9" t="s">
        <v>439</v>
      </c>
    </row>
    <row r="230" spans="1:8" ht="12.75">
      <c r="A230" s="6" t="s">
        <v>187</v>
      </c>
      <c r="B230" s="6" t="s">
        <v>314</v>
      </c>
      <c r="C230" s="14">
        <v>16</v>
      </c>
      <c r="D230" s="14">
        <v>6</v>
      </c>
      <c r="E230" s="14">
        <v>14</v>
      </c>
      <c r="F230" s="6" t="s">
        <v>119</v>
      </c>
      <c r="G230">
        <v>3</v>
      </c>
      <c r="H230">
        <f aca="true" t="shared" si="9" ref="H230:H250">IF(F230="Sunk 1st/2sorties",G230,G230*2)</f>
        <v>6</v>
      </c>
    </row>
    <row r="231" spans="1:8" ht="12.75">
      <c r="A231" s="6" t="s">
        <v>121</v>
      </c>
      <c r="B231" s="6" t="s">
        <v>122</v>
      </c>
      <c r="C231" s="14">
        <v>1</v>
      </c>
      <c r="D231" s="14">
        <v>1</v>
      </c>
      <c r="E231" s="14">
        <v>0</v>
      </c>
      <c r="F231" s="6" t="s">
        <v>34</v>
      </c>
      <c r="G231">
        <v>3</v>
      </c>
      <c r="H231">
        <f t="shared" si="9"/>
        <v>6</v>
      </c>
    </row>
    <row r="232" spans="1:8" ht="12.75">
      <c r="A232" s="6" t="s">
        <v>78</v>
      </c>
      <c r="B232" s="6" t="s">
        <v>144</v>
      </c>
      <c r="C232" s="14">
        <v>51</v>
      </c>
      <c r="D232" s="14">
        <v>9</v>
      </c>
      <c r="E232" s="14">
        <v>27</v>
      </c>
      <c r="F232" s="6" t="s">
        <v>34</v>
      </c>
      <c r="G232">
        <v>5</v>
      </c>
      <c r="H232">
        <f t="shared" si="9"/>
        <v>10</v>
      </c>
    </row>
    <row r="233" spans="1:8" ht="12.75">
      <c r="A233" s="6" t="s">
        <v>140</v>
      </c>
      <c r="B233" s="6" t="s">
        <v>141</v>
      </c>
      <c r="C233" s="14">
        <v>0</v>
      </c>
      <c r="D233" s="14">
        <v>0</v>
      </c>
      <c r="E233" s="14">
        <v>2</v>
      </c>
      <c r="F233" s="6" t="s">
        <v>34</v>
      </c>
      <c r="G233">
        <v>3.5</v>
      </c>
      <c r="H233">
        <f t="shared" si="9"/>
        <v>7</v>
      </c>
    </row>
    <row r="234" spans="1:8" ht="12.75">
      <c r="A234" s="6" t="s">
        <v>169</v>
      </c>
      <c r="B234" s="6" t="s">
        <v>162</v>
      </c>
      <c r="C234" s="14">
        <v>8</v>
      </c>
      <c r="D234" s="14">
        <v>0</v>
      </c>
      <c r="E234" s="14">
        <v>3</v>
      </c>
      <c r="F234" s="6" t="s">
        <v>34</v>
      </c>
      <c r="G234">
        <v>5</v>
      </c>
      <c r="H234">
        <f t="shared" si="9"/>
        <v>10</v>
      </c>
    </row>
    <row r="235" spans="1:8" ht="12.75">
      <c r="A235" s="6" t="s">
        <v>164</v>
      </c>
      <c r="B235" s="6" t="s">
        <v>165</v>
      </c>
      <c r="C235" s="14">
        <v>11</v>
      </c>
      <c r="D235" s="14">
        <v>2</v>
      </c>
      <c r="E235" s="14">
        <v>1</v>
      </c>
      <c r="F235" s="6" t="s">
        <v>34</v>
      </c>
      <c r="G235">
        <v>2</v>
      </c>
      <c r="H235">
        <f t="shared" si="9"/>
        <v>4</v>
      </c>
    </row>
    <row r="236" spans="1:8" ht="12.75">
      <c r="A236" s="6" t="s">
        <v>100</v>
      </c>
      <c r="B236" s="6" t="s">
        <v>144</v>
      </c>
      <c r="C236" s="14">
        <v>62</v>
      </c>
      <c r="D236" s="14">
        <v>11</v>
      </c>
      <c r="E236" s="14">
        <v>31</v>
      </c>
      <c r="F236" s="6" t="s">
        <v>103</v>
      </c>
      <c r="G236">
        <v>5</v>
      </c>
      <c r="H236">
        <f t="shared" si="9"/>
        <v>5</v>
      </c>
    </row>
    <row r="237" spans="1:8" ht="12.75">
      <c r="A237" s="6" t="s">
        <v>149</v>
      </c>
      <c r="B237" s="6" t="s">
        <v>147</v>
      </c>
      <c r="C237" s="14">
        <v>67</v>
      </c>
      <c r="D237" s="14">
        <v>3</v>
      </c>
      <c r="E237" s="14">
        <v>2</v>
      </c>
      <c r="F237" s="6" t="s">
        <v>34</v>
      </c>
      <c r="G237">
        <v>4.5</v>
      </c>
      <c r="H237">
        <f t="shared" si="9"/>
        <v>9</v>
      </c>
    </row>
    <row r="238" spans="1:8" ht="12.75">
      <c r="A238" s="6" t="s">
        <v>105</v>
      </c>
      <c r="B238" s="6" t="s">
        <v>106</v>
      </c>
      <c r="C238" s="14">
        <v>0</v>
      </c>
      <c r="D238" s="14">
        <v>0</v>
      </c>
      <c r="E238" s="14">
        <v>0</v>
      </c>
      <c r="F238" s="6" t="s">
        <v>34</v>
      </c>
      <c r="G238">
        <v>2</v>
      </c>
      <c r="H238">
        <f t="shared" si="9"/>
        <v>4</v>
      </c>
    </row>
    <row r="239" spans="1:8" ht="12.75">
      <c r="A239" s="6" t="s">
        <v>81</v>
      </c>
      <c r="B239" s="6" t="s">
        <v>144</v>
      </c>
      <c r="C239" s="14">
        <v>30</v>
      </c>
      <c r="D239" s="14">
        <v>6</v>
      </c>
      <c r="E239" s="14">
        <v>13</v>
      </c>
      <c r="F239" s="6" t="s">
        <v>34</v>
      </c>
      <c r="G239">
        <v>5</v>
      </c>
      <c r="H239">
        <f t="shared" si="9"/>
        <v>10</v>
      </c>
    </row>
    <row r="240" spans="1:8" ht="12.75">
      <c r="A240" s="6" t="s">
        <v>114</v>
      </c>
      <c r="B240" s="6" t="s">
        <v>162</v>
      </c>
      <c r="C240" s="14">
        <v>10</v>
      </c>
      <c r="D240" s="14">
        <v>1</v>
      </c>
      <c r="E240" s="14">
        <v>3</v>
      </c>
      <c r="F240" s="6" t="s">
        <v>34</v>
      </c>
      <c r="G240">
        <v>5</v>
      </c>
      <c r="H240">
        <f t="shared" si="9"/>
        <v>10</v>
      </c>
    </row>
    <row r="241" spans="1:8" ht="12.75">
      <c r="A241" s="6" t="s">
        <v>107</v>
      </c>
      <c r="B241" s="6" t="s">
        <v>108</v>
      </c>
      <c r="C241" s="14">
        <v>38</v>
      </c>
      <c r="D241" s="14">
        <v>3</v>
      </c>
      <c r="E241" s="14">
        <v>2</v>
      </c>
      <c r="F241" s="6" t="s">
        <v>103</v>
      </c>
      <c r="G241">
        <v>3</v>
      </c>
      <c r="H241">
        <f t="shared" si="9"/>
        <v>3</v>
      </c>
    </row>
    <row r="242" spans="1:8" ht="12.75">
      <c r="A242" s="6" t="s">
        <v>96</v>
      </c>
      <c r="B242" s="6" t="s">
        <v>177</v>
      </c>
      <c r="C242" s="14">
        <v>49</v>
      </c>
      <c r="D242" s="14">
        <v>7</v>
      </c>
      <c r="E242" s="14">
        <v>28</v>
      </c>
      <c r="F242" s="6" t="s">
        <v>34</v>
      </c>
      <c r="G242">
        <v>5.5</v>
      </c>
      <c r="H242">
        <f t="shared" si="9"/>
        <v>11</v>
      </c>
    </row>
    <row r="243" spans="1:8" ht="12.75">
      <c r="A243" s="6" t="s">
        <v>155</v>
      </c>
      <c r="B243" s="6" t="s">
        <v>156</v>
      </c>
      <c r="C243" s="14">
        <v>106</v>
      </c>
      <c r="D243" s="14">
        <v>7</v>
      </c>
      <c r="E243" s="14">
        <v>15</v>
      </c>
      <c r="F243" s="6" t="s">
        <v>119</v>
      </c>
      <c r="G243">
        <v>5</v>
      </c>
      <c r="H243">
        <f t="shared" si="9"/>
        <v>10</v>
      </c>
    </row>
    <row r="244" spans="1:8" ht="12.75">
      <c r="A244" s="6" t="s">
        <v>85</v>
      </c>
      <c r="B244" s="6" t="s">
        <v>180</v>
      </c>
      <c r="C244" s="14">
        <v>29</v>
      </c>
      <c r="D244" s="14">
        <v>3</v>
      </c>
      <c r="E244" s="14">
        <v>5</v>
      </c>
      <c r="F244" s="6" t="s">
        <v>34</v>
      </c>
      <c r="G244">
        <v>3.5</v>
      </c>
      <c r="H244">
        <f t="shared" si="9"/>
        <v>7</v>
      </c>
    </row>
    <row r="245" spans="1:8" ht="12.75">
      <c r="A245" s="6" t="s">
        <v>184</v>
      </c>
      <c r="B245" s="6" t="s">
        <v>185</v>
      </c>
      <c r="C245" s="14">
        <v>9</v>
      </c>
      <c r="D245" s="14">
        <v>0</v>
      </c>
      <c r="E245" s="14">
        <v>0</v>
      </c>
      <c r="F245" s="6" t="s">
        <v>34</v>
      </c>
      <c r="G245">
        <v>2</v>
      </c>
      <c r="H245">
        <f t="shared" si="9"/>
        <v>4</v>
      </c>
    </row>
    <row r="246" spans="1:8" ht="12.75">
      <c r="A246" s="6" t="s">
        <v>172</v>
      </c>
      <c r="B246" s="6" t="s">
        <v>144</v>
      </c>
      <c r="C246" s="14">
        <v>71</v>
      </c>
      <c r="D246" s="14">
        <v>22</v>
      </c>
      <c r="E246" s="14">
        <v>81</v>
      </c>
      <c r="F246" s="6" t="s">
        <v>119</v>
      </c>
      <c r="G246">
        <v>5</v>
      </c>
      <c r="H246">
        <f t="shared" si="9"/>
        <v>10</v>
      </c>
    </row>
    <row r="247" spans="1:8" ht="12.75">
      <c r="A247" s="6" t="s">
        <v>88</v>
      </c>
      <c r="B247" s="6" t="s">
        <v>89</v>
      </c>
      <c r="C247" s="14">
        <v>31</v>
      </c>
      <c r="D247" s="14">
        <v>2</v>
      </c>
      <c r="E247" s="14">
        <v>14</v>
      </c>
      <c r="F247" s="6" t="s">
        <v>103</v>
      </c>
      <c r="G247">
        <v>2</v>
      </c>
      <c r="H247">
        <f t="shared" si="9"/>
        <v>2</v>
      </c>
    </row>
    <row r="248" spans="1:8" ht="12.75">
      <c r="A248" s="6" t="s">
        <v>112</v>
      </c>
      <c r="B248" s="6" t="s">
        <v>147</v>
      </c>
      <c r="C248" s="14">
        <v>20</v>
      </c>
      <c r="D248" s="14">
        <v>4</v>
      </c>
      <c r="E248" s="14">
        <v>2</v>
      </c>
      <c r="F248" s="6" t="s">
        <v>34</v>
      </c>
      <c r="G248">
        <v>4.5</v>
      </c>
      <c r="H248">
        <f t="shared" si="9"/>
        <v>9</v>
      </c>
    </row>
    <row r="249" spans="1:8" ht="12.75">
      <c r="A249" s="6" t="s">
        <v>29</v>
      </c>
      <c r="B249" s="6" t="s">
        <v>30</v>
      </c>
      <c r="C249" s="14">
        <v>49</v>
      </c>
      <c r="D249" s="14">
        <v>2</v>
      </c>
      <c r="E249" s="14">
        <v>8</v>
      </c>
      <c r="F249" s="6" t="s">
        <v>34</v>
      </c>
      <c r="G249">
        <v>4.5</v>
      </c>
      <c r="H249">
        <f t="shared" si="9"/>
        <v>9</v>
      </c>
    </row>
    <row r="250" spans="1:8" ht="12.75">
      <c r="A250" s="6" t="s">
        <v>109</v>
      </c>
      <c r="B250" s="6" t="s">
        <v>110</v>
      </c>
      <c r="C250" s="14">
        <v>2</v>
      </c>
      <c r="D250" s="14">
        <v>0</v>
      </c>
      <c r="E250" s="14">
        <v>0</v>
      </c>
      <c r="F250" s="6" t="s">
        <v>34</v>
      </c>
      <c r="G250">
        <v>2</v>
      </c>
      <c r="H250">
        <f t="shared" si="9"/>
        <v>4</v>
      </c>
    </row>
    <row r="251" spans="1:9" ht="12.75">
      <c r="A251" s="6"/>
      <c r="B251" s="6"/>
      <c r="C251" s="6"/>
      <c r="D251" s="6"/>
      <c r="E251" s="6"/>
      <c r="F251" s="6"/>
      <c r="I251" s="6" t="s">
        <v>440</v>
      </c>
    </row>
    <row r="252" spans="1:10" ht="12.75">
      <c r="A252" s="8" t="s">
        <v>137</v>
      </c>
      <c r="H252">
        <f>SUM(H230:H251)</f>
        <v>150</v>
      </c>
      <c r="I252">
        <f>SUM(C254:E272)</f>
        <v>776</v>
      </c>
      <c r="J252" s="16">
        <f>(I252)/(H252*37.5)</f>
        <v>0.13795555555555555</v>
      </c>
    </row>
    <row r="253" spans="1:8" ht="13.5">
      <c r="A253" s="9" t="s">
        <v>21</v>
      </c>
      <c r="B253" s="9" t="s">
        <v>4</v>
      </c>
      <c r="C253" s="9" t="s">
        <v>22</v>
      </c>
      <c r="D253" s="9" t="s">
        <v>23</v>
      </c>
      <c r="E253" s="9" t="s">
        <v>24</v>
      </c>
      <c r="F253" s="9" t="s">
        <v>25</v>
      </c>
      <c r="G253" s="9" t="s">
        <v>439</v>
      </c>
      <c r="H253" s="9" t="s">
        <v>439</v>
      </c>
    </row>
    <row r="254" spans="1:8" ht="12.75">
      <c r="A254" s="6" t="s">
        <v>68</v>
      </c>
      <c r="B254" s="6" t="s">
        <v>193</v>
      </c>
      <c r="C254" s="14">
        <v>35</v>
      </c>
      <c r="D254" s="14">
        <v>6</v>
      </c>
      <c r="E254" s="14">
        <v>13</v>
      </c>
      <c r="F254" s="6" t="s">
        <v>34</v>
      </c>
      <c r="G254">
        <v>5</v>
      </c>
      <c r="H254">
        <f>IF(F254="Sunk 1st/2sorties",G254,G254*2)</f>
        <v>10</v>
      </c>
    </row>
    <row r="255" spans="1:8" ht="12.75">
      <c r="A255" s="6" t="s">
        <v>198</v>
      </c>
      <c r="B255" s="6" t="s">
        <v>199</v>
      </c>
      <c r="C255" s="14">
        <v>29</v>
      </c>
      <c r="D255" s="14">
        <v>0</v>
      </c>
      <c r="E255" s="14">
        <v>2</v>
      </c>
      <c r="F255" s="6" t="s">
        <v>34</v>
      </c>
      <c r="G255">
        <v>3.5</v>
      </c>
      <c r="H255">
        <f aca="true" t="shared" si="10" ref="H255:H272">IF(F255="Sunk 1st/2sorties",G255,G255*2)</f>
        <v>7</v>
      </c>
    </row>
    <row r="256" spans="1:8" ht="12.75">
      <c r="A256" s="6" t="s">
        <v>36</v>
      </c>
      <c r="B256" s="6" t="s">
        <v>37</v>
      </c>
      <c r="C256" s="14">
        <v>16</v>
      </c>
      <c r="D256" s="14">
        <v>2</v>
      </c>
      <c r="E256" s="14">
        <v>2</v>
      </c>
      <c r="F256" s="6" t="s">
        <v>34</v>
      </c>
      <c r="G256">
        <v>3</v>
      </c>
      <c r="H256">
        <f t="shared" si="10"/>
        <v>6</v>
      </c>
    </row>
    <row r="257" spans="1:8" ht="12.75">
      <c r="A257" s="6" t="s">
        <v>50</v>
      </c>
      <c r="B257" s="6" t="s">
        <v>51</v>
      </c>
      <c r="C257" s="14">
        <v>34</v>
      </c>
      <c r="D257" s="14">
        <v>1</v>
      </c>
      <c r="E257" s="14">
        <v>11</v>
      </c>
      <c r="F257" s="6" t="s">
        <v>103</v>
      </c>
      <c r="G257">
        <v>2.5</v>
      </c>
      <c r="H257">
        <f t="shared" si="10"/>
        <v>2.5</v>
      </c>
    </row>
    <row r="258" spans="1:8" ht="12.75">
      <c r="A258" s="6" t="s">
        <v>215</v>
      </c>
      <c r="B258" s="6" t="s">
        <v>193</v>
      </c>
      <c r="C258" s="14">
        <v>37</v>
      </c>
      <c r="D258" s="14">
        <v>1</v>
      </c>
      <c r="E258" s="14">
        <v>4</v>
      </c>
      <c r="F258" s="6" t="s">
        <v>34</v>
      </c>
      <c r="G258">
        <v>5</v>
      </c>
      <c r="H258">
        <f t="shared" si="10"/>
        <v>10</v>
      </c>
    </row>
    <row r="259" spans="1:8" ht="12.75">
      <c r="A259" s="6" t="s">
        <v>64</v>
      </c>
      <c r="B259" s="6" t="s">
        <v>65</v>
      </c>
      <c r="C259" s="14">
        <v>8</v>
      </c>
      <c r="D259" s="14">
        <v>1</v>
      </c>
      <c r="E259" s="14">
        <v>6</v>
      </c>
      <c r="F259" s="6" t="s">
        <v>34</v>
      </c>
      <c r="G259">
        <v>2</v>
      </c>
      <c r="H259">
        <f t="shared" si="10"/>
        <v>4</v>
      </c>
    </row>
    <row r="260" spans="1:8" ht="12.75">
      <c r="A260" s="6" t="s">
        <v>210</v>
      </c>
      <c r="B260" s="6" t="s">
        <v>211</v>
      </c>
      <c r="C260" s="14">
        <v>23</v>
      </c>
      <c r="D260" s="14">
        <v>1</v>
      </c>
      <c r="E260" s="14">
        <v>3</v>
      </c>
      <c r="F260" s="6" t="s">
        <v>34</v>
      </c>
      <c r="G260">
        <v>3.5</v>
      </c>
      <c r="H260">
        <f t="shared" si="10"/>
        <v>7</v>
      </c>
    </row>
    <row r="261" spans="1:8" ht="12.75">
      <c r="A261" s="6" t="s">
        <v>131</v>
      </c>
      <c r="B261" s="6" t="s">
        <v>37</v>
      </c>
      <c r="C261" s="14">
        <v>48</v>
      </c>
      <c r="D261" s="14">
        <v>4</v>
      </c>
      <c r="E261" s="14">
        <v>16</v>
      </c>
      <c r="F261" s="6" t="s">
        <v>34</v>
      </c>
      <c r="G261">
        <v>3</v>
      </c>
      <c r="H261">
        <f t="shared" si="10"/>
        <v>6</v>
      </c>
    </row>
    <row r="262" spans="1:8" ht="12.75">
      <c r="A262" s="6" t="s">
        <v>218</v>
      </c>
      <c r="B262" s="6" t="s">
        <v>219</v>
      </c>
      <c r="C262" s="14">
        <v>87</v>
      </c>
      <c r="D262" s="14">
        <v>4</v>
      </c>
      <c r="E262" s="14">
        <v>3</v>
      </c>
      <c r="F262" s="6" t="s">
        <v>34</v>
      </c>
      <c r="G262">
        <v>2</v>
      </c>
      <c r="H262">
        <f t="shared" si="10"/>
        <v>4</v>
      </c>
    </row>
    <row r="263" spans="1:8" ht="12.75">
      <c r="A263" s="6" t="s">
        <v>74</v>
      </c>
      <c r="B263" s="6" t="s">
        <v>222</v>
      </c>
      <c r="C263" s="14">
        <v>29</v>
      </c>
      <c r="D263" s="14">
        <v>1</v>
      </c>
      <c r="E263" s="14">
        <v>2</v>
      </c>
      <c r="F263" s="6" t="s">
        <v>34</v>
      </c>
      <c r="G263">
        <v>4.5</v>
      </c>
      <c r="H263">
        <f t="shared" si="10"/>
        <v>9</v>
      </c>
    </row>
    <row r="264" spans="1:8" ht="12.75">
      <c r="A264" s="6" t="s">
        <v>60</v>
      </c>
      <c r="B264" s="6" t="s">
        <v>61</v>
      </c>
      <c r="C264" s="14">
        <v>3</v>
      </c>
      <c r="D264" s="14">
        <v>0</v>
      </c>
      <c r="E264" s="14">
        <v>0</v>
      </c>
      <c r="F264" s="6" t="s">
        <v>34</v>
      </c>
      <c r="G264">
        <v>2.5</v>
      </c>
      <c r="H264">
        <f t="shared" si="10"/>
        <v>5</v>
      </c>
    </row>
    <row r="265" spans="1:8" ht="12.75">
      <c r="A265" s="6" t="s">
        <v>132</v>
      </c>
      <c r="B265" s="6" t="s">
        <v>37</v>
      </c>
      <c r="C265" s="14">
        <v>20</v>
      </c>
      <c r="D265" s="14">
        <v>3</v>
      </c>
      <c r="E265" s="14">
        <v>0</v>
      </c>
      <c r="F265" s="6" t="s">
        <v>34</v>
      </c>
      <c r="G265">
        <v>3</v>
      </c>
      <c r="H265">
        <f t="shared" si="10"/>
        <v>6</v>
      </c>
    </row>
    <row r="266" spans="1:8" ht="12.75">
      <c r="A266" s="6" t="s">
        <v>45</v>
      </c>
      <c r="B266" s="6" t="s">
        <v>46</v>
      </c>
      <c r="C266" s="14">
        <v>1</v>
      </c>
      <c r="D266" s="14">
        <v>0</v>
      </c>
      <c r="E266" s="14">
        <v>0</v>
      </c>
      <c r="F266" s="6" t="s">
        <v>34</v>
      </c>
      <c r="G266">
        <v>2</v>
      </c>
      <c r="H266">
        <f t="shared" si="10"/>
        <v>4</v>
      </c>
    </row>
    <row r="267" spans="1:8" ht="12.75">
      <c r="A267" s="6" t="s">
        <v>191</v>
      </c>
      <c r="B267" s="6" t="s">
        <v>37</v>
      </c>
      <c r="C267" s="14">
        <v>14</v>
      </c>
      <c r="D267" s="14">
        <v>1</v>
      </c>
      <c r="E267" s="14">
        <v>8</v>
      </c>
      <c r="F267" s="6" t="s">
        <v>34</v>
      </c>
      <c r="G267">
        <v>3</v>
      </c>
      <c r="H267">
        <f t="shared" si="10"/>
        <v>6</v>
      </c>
    </row>
    <row r="268" spans="1:8" ht="12.75">
      <c r="A268" s="6" t="s">
        <v>225</v>
      </c>
      <c r="B268" s="6" t="s">
        <v>193</v>
      </c>
      <c r="C268" s="14">
        <v>10</v>
      </c>
      <c r="D268" s="14">
        <v>1</v>
      </c>
      <c r="E268" s="14">
        <v>1</v>
      </c>
      <c r="F268" s="6" t="s">
        <v>34</v>
      </c>
      <c r="G268">
        <v>5</v>
      </c>
      <c r="H268">
        <f t="shared" si="10"/>
        <v>10</v>
      </c>
    </row>
    <row r="269" spans="1:8" ht="12.75">
      <c r="A269" s="6" t="s">
        <v>92</v>
      </c>
      <c r="B269" s="6" t="s">
        <v>195</v>
      </c>
      <c r="C269" s="14">
        <v>53</v>
      </c>
      <c r="D269" s="14">
        <v>6</v>
      </c>
      <c r="E269" s="14">
        <v>7</v>
      </c>
      <c r="F269" s="6" t="s">
        <v>34</v>
      </c>
      <c r="G269">
        <v>4</v>
      </c>
      <c r="H269">
        <f t="shared" si="10"/>
        <v>8</v>
      </c>
    </row>
    <row r="270" spans="1:8" ht="12.75">
      <c r="A270" s="6" t="s">
        <v>54</v>
      </c>
      <c r="B270" s="6" t="s">
        <v>55</v>
      </c>
      <c r="C270" s="14">
        <v>2</v>
      </c>
      <c r="D270" s="14">
        <v>1</v>
      </c>
      <c r="E270" s="14">
        <v>0</v>
      </c>
      <c r="F270" s="6" t="s">
        <v>34</v>
      </c>
      <c r="G270">
        <v>3.5</v>
      </c>
      <c r="H270">
        <f t="shared" si="10"/>
        <v>7</v>
      </c>
    </row>
    <row r="271" spans="1:8" ht="12.75">
      <c r="A271" s="6" t="s">
        <v>200</v>
      </c>
      <c r="B271" s="6" t="s">
        <v>201</v>
      </c>
      <c r="C271" s="14">
        <v>143</v>
      </c>
      <c r="D271" s="14">
        <v>10</v>
      </c>
      <c r="E271" s="14">
        <v>17</v>
      </c>
      <c r="F271" s="6" t="s">
        <v>119</v>
      </c>
      <c r="G271">
        <v>5.5</v>
      </c>
      <c r="H271">
        <f t="shared" si="10"/>
        <v>11</v>
      </c>
    </row>
    <row r="272" spans="1:8" ht="12.75">
      <c r="A272" s="6" t="s">
        <v>205</v>
      </c>
      <c r="B272" s="6" t="s">
        <v>201</v>
      </c>
      <c r="C272" s="14">
        <v>31</v>
      </c>
      <c r="D272" s="14">
        <v>4</v>
      </c>
      <c r="E272" s="14">
        <v>11</v>
      </c>
      <c r="F272" s="6" t="s">
        <v>34</v>
      </c>
      <c r="G272">
        <v>5.5</v>
      </c>
      <c r="H272">
        <f t="shared" si="10"/>
        <v>11</v>
      </c>
    </row>
    <row r="273" ht="12.75">
      <c r="I273" s="6" t="s">
        <v>441</v>
      </c>
    </row>
    <row r="274" spans="1:10" ht="18.75">
      <c r="A274" s="1"/>
      <c r="H274">
        <f>SUM(H254:H273)</f>
        <v>133.5</v>
      </c>
      <c r="I274">
        <f>SUM(C230:E251)</f>
        <v>1000</v>
      </c>
      <c r="J274" s="16">
        <f>(I274)/(H274*37.5)</f>
        <v>0.19975031210986266</v>
      </c>
    </row>
    <row r="275" spans="1:7" ht="18.75">
      <c r="A275" s="1" t="s">
        <v>0</v>
      </c>
      <c r="B275" s="2" t="s">
        <v>306</v>
      </c>
      <c r="C275" s="1"/>
      <c r="D275" s="3">
        <v>9</v>
      </c>
      <c r="G275" s="6"/>
    </row>
    <row r="276" ht="12.75">
      <c r="A276" s="8" t="s">
        <v>12</v>
      </c>
    </row>
    <row r="277" spans="1:6" ht="13.5">
      <c r="A277" s="9" t="s">
        <v>21</v>
      </c>
      <c r="B277" s="9" t="s">
        <v>4</v>
      </c>
      <c r="C277" s="9" t="s">
        <v>22</v>
      </c>
      <c r="D277" s="9" t="s">
        <v>23</v>
      </c>
      <c r="E277" s="9" t="s">
        <v>24</v>
      </c>
      <c r="F277" s="9" t="s">
        <v>25</v>
      </c>
    </row>
    <row r="278" spans="1:8" ht="12.75">
      <c r="A278" s="6" t="s">
        <v>36</v>
      </c>
      <c r="B278" s="6" t="s">
        <v>37</v>
      </c>
      <c r="C278" s="14">
        <v>16</v>
      </c>
      <c r="D278" s="14">
        <v>5</v>
      </c>
      <c r="E278" s="14">
        <v>16</v>
      </c>
      <c r="F278" s="6" t="s">
        <v>34</v>
      </c>
      <c r="G278" s="6">
        <v>3</v>
      </c>
      <c r="H278">
        <f>IF(F279="Sunk 1st/2sorties",G278,G278*2)</f>
        <v>6</v>
      </c>
    </row>
    <row r="279" spans="1:8" ht="12.75">
      <c r="A279" s="6" t="s">
        <v>29</v>
      </c>
      <c r="B279" s="6" t="s">
        <v>30</v>
      </c>
      <c r="C279" s="14">
        <v>45</v>
      </c>
      <c r="D279" s="14">
        <v>5</v>
      </c>
      <c r="E279" s="14">
        <v>16</v>
      </c>
      <c r="F279" s="6" t="s">
        <v>34</v>
      </c>
      <c r="G279" s="6">
        <v>4.5</v>
      </c>
      <c r="H279">
        <f>IF(F280="Sunk 1st/2sorties",G279,G279*2)</f>
        <v>9</v>
      </c>
    </row>
    <row r="280" spans="1:10" ht="12.75">
      <c r="A280" s="8" t="s">
        <v>17</v>
      </c>
      <c r="H280">
        <f>SUM(H278:H279)</f>
        <v>15</v>
      </c>
      <c r="I280">
        <f>SUM(C281:E282)</f>
        <v>144</v>
      </c>
      <c r="J280" s="16">
        <f>(I280)/(H280*37.5)</f>
        <v>0.256</v>
      </c>
    </row>
    <row r="281" spans="1:6" ht="13.5">
      <c r="A281" s="9" t="s">
        <v>21</v>
      </c>
      <c r="B281" s="9" t="s">
        <v>4</v>
      </c>
      <c r="C281" s="9" t="s">
        <v>22</v>
      </c>
      <c r="D281" s="9" t="s">
        <v>23</v>
      </c>
      <c r="E281" s="9" t="s">
        <v>24</v>
      </c>
      <c r="F281" s="9" t="s">
        <v>25</v>
      </c>
    </row>
    <row r="282" spans="1:8" ht="12.75">
      <c r="A282" s="6" t="s">
        <v>215</v>
      </c>
      <c r="B282" s="6" t="s">
        <v>193</v>
      </c>
      <c r="C282" s="14">
        <v>77</v>
      </c>
      <c r="D282" s="14">
        <v>18</v>
      </c>
      <c r="E282" s="14">
        <v>49</v>
      </c>
      <c r="F282" s="6" t="s">
        <v>34</v>
      </c>
      <c r="G282" s="6">
        <v>5</v>
      </c>
      <c r="H282">
        <f>IF(F283="Sunk 1st/2sorties",G282,G282*2)</f>
        <v>10</v>
      </c>
    </row>
    <row r="283" spans="1:10" ht="18.75">
      <c r="A283" s="1"/>
      <c r="H283">
        <f>SUM(H282)</f>
        <v>10</v>
      </c>
      <c r="I283">
        <f>SUM(C278:E279)</f>
        <v>103</v>
      </c>
      <c r="J283" s="16">
        <f>(I283)/(H283*37.5)</f>
        <v>0.27466666666666667</v>
      </c>
    </row>
    <row r="284" spans="1:4" ht="18.75">
      <c r="A284" s="1" t="s">
        <v>0</v>
      </c>
      <c r="B284" s="2" t="s">
        <v>312</v>
      </c>
      <c r="C284" s="1"/>
      <c r="D284" s="3">
        <v>10</v>
      </c>
    </row>
    <row r="285" ht="12.75">
      <c r="A285" s="8" t="s">
        <v>12</v>
      </c>
    </row>
    <row r="286" spans="1:6" ht="13.5">
      <c r="A286" s="9" t="s">
        <v>21</v>
      </c>
      <c r="B286" s="9" t="s">
        <v>4</v>
      </c>
      <c r="C286" s="9" t="s">
        <v>22</v>
      </c>
      <c r="D286" s="9" t="s">
        <v>23</v>
      </c>
      <c r="E286" s="9" t="s">
        <v>24</v>
      </c>
      <c r="F286" s="9" t="s">
        <v>25</v>
      </c>
    </row>
    <row r="287" spans="1:8" ht="12.75">
      <c r="A287" s="6" t="s">
        <v>187</v>
      </c>
      <c r="B287" s="6" t="s">
        <v>314</v>
      </c>
      <c r="C287" s="14">
        <v>13</v>
      </c>
      <c r="D287" s="14">
        <v>6</v>
      </c>
      <c r="E287" s="14">
        <v>22</v>
      </c>
      <c r="F287" s="6" t="s">
        <v>119</v>
      </c>
      <c r="G287" s="6">
        <v>3</v>
      </c>
      <c r="H287">
        <v>3</v>
      </c>
    </row>
    <row r="288" spans="1:10" ht="12.75">
      <c r="A288" s="8" t="s">
        <v>17</v>
      </c>
      <c r="G288" s="6"/>
      <c r="H288">
        <f>SUM(H287)</f>
        <v>3</v>
      </c>
      <c r="I288">
        <f>SUM(C290:E291)</f>
        <v>20</v>
      </c>
      <c r="J288" s="16">
        <f>(I288)/(H288*37.5)</f>
        <v>0.17777777777777778</v>
      </c>
    </row>
    <row r="289" spans="1:6" ht="13.5">
      <c r="A289" s="9" t="s">
        <v>21</v>
      </c>
      <c r="B289" s="9" t="s">
        <v>4</v>
      </c>
      <c r="C289" s="9" t="s">
        <v>22</v>
      </c>
      <c r="D289" s="9" t="s">
        <v>23</v>
      </c>
      <c r="E289" s="9" t="s">
        <v>24</v>
      </c>
      <c r="F289" s="9" t="s">
        <v>25</v>
      </c>
    </row>
    <row r="290" spans="1:8" ht="12.75">
      <c r="A290" s="6" t="s">
        <v>78</v>
      </c>
      <c r="B290" s="6" t="s">
        <v>144</v>
      </c>
      <c r="C290" s="14">
        <v>12</v>
      </c>
      <c r="D290" s="14">
        <v>2</v>
      </c>
      <c r="E290" s="14">
        <v>6</v>
      </c>
      <c r="F290" s="6" t="s">
        <v>34</v>
      </c>
      <c r="G290" s="6">
        <v>5</v>
      </c>
      <c r="H290">
        <v>5</v>
      </c>
    </row>
    <row r="291" spans="1:10" ht="18.75">
      <c r="A291" s="1"/>
      <c r="H291">
        <f>SUM(H290)</f>
        <v>5</v>
      </c>
      <c r="I291">
        <f>SUM(C287:E288)</f>
        <v>41</v>
      </c>
      <c r="J291" s="16">
        <f>(I291)/(H291*37.5)</f>
        <v>0.21866666666666668</v>
      </c>
    </row>
    <row r="292" spans="1:4" ht="18.75">
      <c r="A292" s="1" t="s">
        <v>0</v>
      </c>
      <c r="B292" s="2" t="s">
        <v>315</v>
      </c>
      <c r="C292" s="1"/>
      <c r="D292" s="3">
        <v>11</v>
      </c>
    </row>
    <row r="293" ht="12.75">
      <c r="A293" s="8" t="s">
        <v>12</v>
      </c>
    </row>
    <row r="294" spans="1:8" ht="13.5">
      <c r="A294" s="9" t="s">
        <v>21</v>
      </c>
      <c r="B294" s="9" t="s">
        <v>4</v>
      </c>
      <c r="C294" s="9" t="s">
        <v>22</v>
      </c>
      <c r="D294" s="9" t="s">
        <v>23</v>
      </c>
      <c r="E294" s="9" t="s">
        <v>24</v>
      </c>
      <c r="F294" s="9" t="s">
        <v>25</v>
      </c>
      <c r="G294" s="9" t="s">
        <v>439</v>
      </c>
      <c r="H294" s="9" t="s">
        <v>439</v>
      </c>
    </row>
    <row r="295" spans="1:8" ht="12.75">
      <c r="A295" s="6" t="s">
        <v>54</v>
      </c>
      <c r="B295" s="6" t="s">
        <v>55</v>
      </c>
      <c r="C295" s="14">
        <v>3</v>
      </c>
      <c r="D295" s="14">
        <v>0</v>
      </c>
      <c r="E295" s="14">
        <v>0</v>
      </c>
      <c r="F295" s="6" t="s">
        <v>34</v>
      </c>
      <c r="G295">
        <v>2.5</v>
      </c>
      <c r="H295">
        <f>IF(F295="Sunk 1st/2sorties",G295,G295*2)</f>
        <v>5</v>
      </c>
    </row>
    <row r="296" spans="1:8" ht="12.75">
      <c r="A296" s="6" t="s">
        <v>107</v>
      </c>
      <c r="B296" s="6" t="s">
        <v>108</v>
      </c>
      <c r="C296" s="14">
        <v>16</v>
      </c>
      <c r="D296" s="14">
        <v>4</v>
      </c>
      <c r="E296" s="14">
        <v>7</v>
      </c>
      <c r="F296" s="6" t="s">
        <v>119</v>
      </c>
      <c r="G296">
        <v>3</v>
      </c>
      <c r="H296">
        <f aca="true" t="shared" si="11" ref="H296:H302">IF(F296="Sunk 1st/2sorties",G296,G296*2)</f>
        <v>6</v>
      </c>
    </row>
    <row r="297" spans="1:8" ht="12.75">
      <c r="A297" s="6" t="s">
        <v>36</v>
      </c>
      <c r="B297" s="6" t="s">
        <v>37</v>
      </c>
      <c r="C297" s="14">
        <v>12</v>
      </c>
      <c r="D297" s="14">
        <v>4</v>
      </c>
      <c r="E297" s="14">
        <v>6</v>
      </c>
      <c r="F297" s="6" t="s">
        <v>34</v>
      </c>
      <c r="G297">
        <v>3</v>
      </c>
      <c r="H297">
        <f t="shared" si="11"/>
        <v>6</v>
      </c>
    </row>
    <row r="298" spans="1:8" ht="12.75">
      <c r="A298" s="6" t="s">
        <v>60</v>
      </c>
      <c r="B298" s="6" t="s">
        <v>61</v>
      </c>
      <c r="C298" s="14">
        <v>13</v>
      </c>
      <c r="D298" s="14">
        <v>0</v>
      </c>
      <c r="E298" s="14">
        <v>0</v>
      </c>
      <c r="F298" s="6" t="s">
        <v>34</v>
      </c>
      <c r="G298">
        <v>2.5</v>
      </c>
      <c r="H298">
        <f t="shared" si="11"/>
        <v>5</v>
      </c>
    </row>
    <row r="299" spans="1:8" ht="12.75">
      <c r="A299" s="6" t="s">
        <v>100</v>
      </c>
      <c r="B299" s="6" t="s">
        <v>101</v>
      </c>
      <c r="C299" s="14">
        <v>19</v>
      </c>
      <c r="D299" s="14">
        <v>0</v>
      </c>
      <c r="E299" s="14">
        <v>0</v>
      </c>
      <c r="F299" s="6" t="s">
        <v>34</v>
      </c>
      <c r="G299">
        <v>2</v>
      </c>
      <c r="H299">
        <f t="shared" si="11"/>
        <v>4</v>
      </c>
    </row>
    <row r="300" spans="1:8" ht="12.75">
      <c r="A300" s="6" t="s">
        <v>29</v>
      </c>
      <c r="B300" s="6" t="s">
        <v>30</v>
      </c>
      <c r="C300" s="14">
        <v>52</v>
      </c>
      <c r="D300" s="14">
        <v>2</v>
      </c>
      <c r="E300" s="14">
        <v>3</v>
      </c>
      <c r="F300" s="6" t="s">
        <v>119</v>
      </c>
      <c r="G300">
        <v>4.5</v>
      </c>
      <c r="H300">
        <f t="shared" si="11"/>
        <v>9</v>
      </c>
    </row>
    <row r="301" spans="1:8" ht="12.75">
      <c r="A301" s="6" t="s">
        <v>112</v>
      </c>
      <c r="B301" s="6" t="s">
        <v>147</v>
      </c>
      <c r="C301" s="14">
        <v>71</v>
      </c>
      <c r="D301" s="14">
        <v>3</v>
      </c>
      <c r="E301" s="14">
        <v>4</v>
      </c>
      <c r="F301" s="6" t="s">
        <v>119</v>
      </c>
      <c r="G301">
        <v>4.5</v>
      </c>
      <c r="H301">
        <f t="shared" si="11"/>
        <v>9</v>
      </c>
    </row>
    <row r="302" spans="1:9" ht="12.75">
      <c r="A302" s="6" t="s">
        <v>85</v>
      </c>
      <c r="B302" s="6" t="s">
        <v>180</v>
      </c>
      <c r="C302" s="14">
        <v>41</v>
      </c>
      <c r="D302" s="14">
        <v>3</v>
      </c>
      <c r="E302" s="14">
        <v>11</v>
      </c>
      <c r="F302" s="6" t="s">
        <v>34</v>
      </c>
      <c r="G302">
        <v>3.5</v>
      </c>
      <c r="H302">
        <f t="shared" si="11"/>
        <v>7</v>
      </c>
      <c r="I302" s="6" t="s">
        <v>441</v>
      </c>
    </row>
    <row r="303" spans="1:10" ht="12.75">
      <c r="A303" s="8" t="s">
        <v>17</v>
      </c>
      <c r="H303">
        <f>SUM(H295:H302)</f>
        <v>51</v>
      </c>
      <c r="I303">
        <f>SUM(C305:E312)</f>
        <v>181</v>
      </c>
      <c r="J303" s="16">
        <f>(I303)/(H303*37.5)</f>
        <v>0.094640522875817</v>
      </c>
    </row>
    <row r="304" spans="1:8" ht="13.5">
      <c r="A304" s="9" t="s">
        <v>21</v>
      </c>
      <c r="B304" s="9" t="s">
        <v>4</v>
      </c>
      <c r="C304" s="9" t="s">
        <v>22</v>
      </c>
      <c r="D304" s="9" t="s">
        <v>23</v>
      </c>
      <c r="E304" s="9" t="s">
        <v>24</v>
      </c>
      <c r="F304" s="9" t="s">
        <v>25</v>
      </c>
      <c r="G304" s="9" t="s">
        <v>439</v>
      </c>
      <c r="H304" s="9" t="s">
        <v>439</v>
      </c>
    </row>
    <row r="305" spans="1:8" ht="12.75">
      <c r="A305" s="6" t="s">
        <v>64</v>
      </c>
      <c r="B305" s="6" t="s">
        <v>65</v>
      </c>
      <c r="C305" s="14">
        <v>7</v>
      </c>
      <c r="D305" s="14">
        <v>0</v>
      </c>
      <c r="E305" s="14">
        <v>1</v>
      </c>
      <c r="F305" s="6" t="s">
        <v>34</v>
      </c>
      <c r="G305">
        <v>2</v>
      </c>
      <c r="H305">
        <f>IF(F305="Sunk 1st/2sorties",G305,G305*2)</f>
        <v>4</v>
      </c>
    </row>
    <row r="306" spans="1:8" ht="12.75">
      <c r="A306" s="6" t="s">
        <v>78</v>
      </c>
      <c r="B306" s="6" t="s">
        <v>144</v>
      </c>
      <c r="C306" s="14">
        <v>35</v>
      </c>
      <c r="D306" s="14">
        <v>8</v>
      </c>
      <c r="E306" s="14">
        <v>18</v>
      </c>
      <c r="F306" s="6" t="s">
        <v>34</v>
      </c>
      <c r="G306">
        <v>5</v>
      </c>
      <c r="H306">
        <f aca="true" t="shared" si="12" ref="H306:H312">IF(F306="Sunk 1st/2sorties",G306,G306*2)</f>
        <v>10</v>
      </c>
    </row>
    <row r="307" spans="1:8" ht="12.75">
      <c r="A307" s="6" t="s">
        <v>109</v>
      </c>
      <c r="B307" s="6" t="s">
        <v>110</v>
      </c>
      <c r="C307" s="14">
        <v>13</v>
      </c>
      <c r="D307" s="14">
        <v>1</v>
      </c>
      <c r="E307" s="14">
        <v>5</v>
      </c>
      <c r="F307" s="6" t="s">
        <v>34</v>
      </c>
      <c r="G307">
        <v>2</v>
      </c>
      <c r="H307">
        <f t="shared" si="12"/>
        <v>4</v>
      </c>
    </row>
    <row r="308" spans="1:8" ht="12.75">
      <c r="A308" s="6" t="s">
        <v>326</v>
      </c>
      <c r="B308" s="6" t="s">
        <v>327</v>
      </c>
      <c r="C308" s="14">
        <v>16</v>
      </c>
      <c r="D308" s="14">
        <v>0</v>
      </c>
      <c r="E308" s="14">
        <v>4</v>
      </c>
      <c r="F308" s="6" t="s">
        <v>119</v>
      </c>
      <c r="G308">
        <v>3.5</v>
      </c>
      <c r="H308">
        <f t="shared" si="12"/>
        <v>7</v>
      </c>
    </row>
    <row r="309" spans="1:8" ht="12.75">
      <c r="A309" s="6" t="s">
        <v>140</v>
      </c>
      <c r="B309" s="6" t="s">
        <v>141</v>
      </c>
      <c r="C309" s="14">
        <v>23</v>
      </c>
      <c r="D309" s="14">
        <v>3</v>
      </c>
      <c r="E309" s="14">
        <v>8</v>
      </c>
      <c r="F309" s="6" t="s">
        <v>34</v>
      </c>
      <c r="G309">
        <v>3.5</v>
      </c>
      <c r="H309">
        <f t="shared" si="12"/>
        <v>7</v>
      </c>
    </row>
    <row r="310" spans="1:8" ht="12.75">
      <c r="A310" s="6" t="s">
        <v>50</v>
      </c>
      <c r="B310" s="6" t="s">
        <v>51</v>
      </c>
      <c r="C310" s="14">
        <v>2</v>
      </c>
      <c r="D310" s="14">
        <v>0</v>
      </c>
      <c r="E310" s="14">
        <v>0</v>
      </c>
      <c r="F310" s="6" t="s">
        <v>34</v>
      </c>
      <c r="G310">
        <v>2.5</v>
      </c>
      <c r="H310">
        <f t="shared" si="12"/>
        <v>5</v>
      </c>
    </row>
    <row r="311" spans="1:8" ht="12.75">
      <c r="A311" s="6" t="s">
        <v>121</v>
      </c>
      <c r="B311" s="6" t="s">
        <v>122</v>
      </c>
      <c r="C311" s="14">
        <v>14</v>
      </c>
      <c r="D311" s="14">
        <v>1</v>
      </c>
      <c r="E311" s="14">
        <v>2</v>
      </c>
      <c r="F311" s="6" t="s">
        <v>34</v>
      </c>
      <c r="G311">
        <v>3</v>
      </c>
      <c r="H311">
        <f t="shared" si="12"/>
        <v>6</v>
      </c>
    </row>
    <row r="312" spans="1:9" ht="12.75">
      <c r="A312" s="6" t="s">
        <v>114</v>
      </c>
      <c r="B312" s="6" t="s">
        <v>304</v>
      </c>
      <c r="C312" s="14">
        <v>17</v>
      </c>
      <c r="D312" s="14">
        <v>2</v>
      </c>
      <c r="E312" s="14">
        <v>1</v>
      </c>
      <c r="F312" s="6" t="s">
        <v>34</v>
      </c>
      <c r="G312">
        <v>5</v>
      </c>
      <c r="H312">
        <f t="shared" si="12"/>
        <v>10</v>
      </c>
      <c r="I312" s="6" t="s">
        <v>441</v>
      </c>
    </row>
    <row r="313" spans="1:10" ht="18.75">
      <c r="A313" s="1"/>
      <c r="H313">
        <f>SUM(H305:H312)</f>
        <v>53</v>
      </c>
      <c r="I313">
        <f>SUM(C295:E302)</f>
        <v>274</v>
      </c>
      <c r="J313" s="16">
        <f>(I313)/(H313*37.5)</f>
        <v>0.1378616352201258</v>
      </c>
    </row>
    <row r="314" spans="1:3" ht="18.75">
      <c r="A314" s="2" t="s">
        <v>1</v>
      </c>
      <c r="B314" s="1"/>
      <c r="C314" s="3">
        <v>12</v>
      </c>
    </row>
    <row r="315" ht="12.75">
      <c r="A315" s="8" t="s">
        <v>12</v>
      </c>
    </row>
    <row r="316" spans="1:6" ht="13.5">
      <c r="A316" s="9" t="s">
        <v>21</v>
      </c>
      <c r="B316" s="9" t="s">
        <v>4</v>
      </c>
      <c r="C316" s="9" t="s">
        <v>22</v>
      </c>
      <c r="D316" s="9" t="s">
        <v>23</v>
      </c>
      <c r="E316" s="9" t="s">
        <v>24</v>
      </c>
      <c r="F316" s="9" t="s">
        <v>25</v>
      </c>
    </row>
    <row r="317" spans="1:8" ht="12.75">
      <c r="A317" s="6" t="s">
        <v>29</v>
      </c>
      <c r="B317" s="6" t="s">
        <v>30</v>
      </c>
      <c r="C317" s="14">
        <v>46</v>
      </c>
      <c r="D317" s="14">
        <v>8</v>
      </c>
      <c r="E317" s="14">
        <v>15</v>
      </c>
      <c r="F317" s="6" t="s">
        <v>34</v>
      </c>
      <c r="G317" s="6">
        <v>4.5</v>
      </c>
      <c r="H317">
        <v>9</v>
      </c>
    </row>
    <row r="318" spans="1:10" ht="12.75">
      <c r="A318" s="8" t="s">
        <v>17</v>
      </c>
      <c r="G318" s="6"/>
      <c r="H318">
        <f>SUM(H317)</f>
        <v>9</v>
      </c>
      <c r="I318">
        <f>SUM(C320:E321)</f>
        <v>38</v>
      </c>
      <c r="J318" s="16">
        <f>(I318)/(H318*37.5)</f>
        <v>0.11259259259259259</v>
      </c>
    </row>
    <row r="319" spans="1:6" ht="13.5">
      <c r="A319" s="9" t="s">
        <v>21</v>
      </c>
      <c r="B319" s="9" t="s">
        <v>4</v>
      </c>
      <c r="C319" s="9" t="s">
        <v>22</v>
      </c>
      <c r="D319" s="9" t="s">
        <v>23</v>
      </c>
      <c r="E319" s="9" t="s">
        <v>24</v>
      </c>
      <c r="F319" s="9" t="s">
        <v>25</v>
      </c>
    </row>
    <row r="320" spans="1:8" ht="12.75">
      <c r="A320" s="6" t="s">
        <v>36</v>
      </c>
      <c r="B320" s="6" t="s">
        <v>37</v>
      </c>
      <c r="C320" s="14">
        <v>20</v>
      </c>
      <c r="D320" s="14">
        <v>5</v>
      </c>
      <c r="E320" s="14">
        <v>13</v>
      </c>
      <c r="F320" s="6" t="s">
        <v>34</v>
      </c>
      <c r="G320" s="6">
        <v>3</v>
      </c>
      <c r="H320">
        <v>6</v>
      </c>
    </row>
    <row r="321" spans="1:10" ht="18.75">
      <c r="A321" s="1"/>
      <c r="H321">
        <f>SUM(H320)</f>
        <v>6</v>
      </c>
      <c r="I321">
        <f>SUM(C317:E318)</f>
        <v>69</v>
      </c>
      <c r="J321" s="16">
        <f>(I321)/(H321*37.5)</f>
        <v>0.30666666666666664</v>
      </c>
    </row>
    <row r="322" spans="1:4" ht="18.75">
      <c r="A322" s="1" t="s">
        <v>0</v>
      </c>
      <c r="B322" s="2" t="s">
        <v>41</v>
      </c>
      <c r="C322" s="1">
        <v>13</v>
      </c>
      <c r="D322" s="3"/>
    </row>
    <row r="323" ht="12.75">
      <c r="A323" s="8" t="s">
        <v>12</v>
      </c>
    </row>
    <row r="324" spans="1:8" ht="13.5">
      <c r="A324" s="9" t="s">
        <v>21</v>
      </c>
      <c r="B324" s="9" t="s">
        <v>4</v>
      </c>
      <c r="C324" s="9" t="s">
        <v>22</v>
      </c>
      <c r="D324" s="9" t="s">
        <v>23</v>
      </c>
      <c r="E324" s="9" t="s">
        <v>24</v>
      </c>
      <c r="F324" s="9" t="s">
        <v>25</v>
      </c>
      <c r="G324" s="9" t="s">
        <v>439</v>
      </c>
      <c r="H324" s="9" t="s">
        <v>439</v>
      </c>
    </row>
    <row r="325" spans="1:8" ht="12.75">
      <c r="A325" s="6" t="s">
        <v>45</v>
      </c>
      <c r="B325" s="6" t="s">
        <v>46</v>
      </c>
      <c r="C325" s="14">
        <v>39</v>
      </c>
      <c r="D325" s="14">
        <v>0</v>
      </c>
      <c r="E325" s="14">
        <v>0</v>
      </c>
      <c r="F325" s="6" t="s">
        <v>34</v>
      </c>
      <c r="G325">
        <v>2</v>
      </c>
      <c r="H325">
        <f>IF(F325="Sunk 1st/2sorties",G325,G325*2)</f>
        <v>4</v>
      </c>
    </row>
    <row r="326" spans="1:8" ht="12.75">
      <c r="A326" s="6" t="s">
        <v>50</v>
      </c>
      <c r="B326" s="6" t="s">
        <v>51</v>
      </c>
      <c r="C326" s="14">
        <v>17</v>
      </c>
      <c r="D326" s="14">
        <v>0</v>
      </c>
      <c r="E326" s="14">
        <v>0</v>
      </c>
      <c r="F326" s="6" t="s">
        <v>34</v>
      </c>
      <c r="G326">
        <v>2.5</v>
      </c>
      <c r="H326">
        <f aca="true" t="shared" si="13" ref="H326:H331">IF(F326="Sunk 1st/2sorties",G326,G326*2)</f>
        <v>5</v>
      </c>
    </row>
    <row r="327" spans="1:8" ht="12.75">
      <c r="A327" s="6" t="s">
        <v>54</v>
      </c>
      <c r="B327" s="6" t="s">
        <v>55</v>
      </c>
      <c r="C327" s="14">
        <v>50</v>
      </c>
      <c r="D327" s="14">
        <v>3</v>
      </c>
      <c r="E327" s="14">
        <v>4</v>
      </c>
      <c r="F327" s="6" t="s">
        <v>34</v>
      </c>
      <c r="G327">
        <v>2.5</v>
      </c>
      <c r="H327">
        <f t="shared" si="13"/>
        <v>5</v>
      </c>
    </row>
    <row r="328" spans="1:8" ht="12.75">
      <c r="A328" s="6" t="s">
        <v>60</v>
      </c>
      <c r="B328" s="6" t="s">
        <v>61</v>
      </c>
      <c r="C328" s="14">
        <v>36</v>
      </c>
      <c r="D328" s="14">
        <v>0</v>
      </c>
      <c r="E328" s="14">
        <v>0</v>
      </c>
      <c r="F328" s="6" t="s">
        <v>34</v>
      </c>
      <c r="G328">
        <v>2.5</v>
      </c>
      <c r="H328">
        <f t="shared" si="13"/>
        <v>5</v>
      </c>
    </row>
    <row r="329" spans="1:8" ht="12.75">
      <c r="A329" s="6" t="s">
        <v>64</v>
      </c>
      <c r="B329" s="6" t="s">
        <v>65</v>
      </c>
      <c r="C329" s="14">
        <v>40</v>
      </c>
      <c r="D329" s="14">
        <v>3</v>
      </c>
      <c r="E329" s="14">
        <v>0</v>
      </c>
      <c r="F329" s="6" t="s">
        <v>34</v>
      </c>
      <c r="G329">
        <v>2</v>
      </c>
      <c r="H329">
        <f t="shared" si="13"/>
        <v>4</v>
      </c>
    </row>
    <row r="330" spans="1:8" ht="12.75">
      <c r="A330" s="6" t="s">
        <v>68</v>
      </c>
      <c r="B330" s="6" t="s">
        <v>69</v>
      </c>
      <c r="C330" s="14">
        <v>26</v>
      </c>
      <c r="D330" s="14">
        <v>2</v>
      </c>
      <c r="E330" s="14">
        <v>6</v>
      </c>
      <c r="F330" s="6" t="s">
        <v>34</v>
      </c>
      <c r="G330">
        <v>2</v>
      </c>
      <c r="H330">
        <f t="shared" si="13"/>
        <v>4</v>
      </c>
    </row>
    <row r="331" spans="1:9" ht="12.75">
      <c r="A331" s="6" t="s">
        <v>74</v>
      </c>
      <c r="B331" s="6" t="s">
        <v>75</v>
      </c>
      <c r="C331" s="14">
        <v>11</v>
      </c>
      <c r="D331" s="14">
        <v>4</v>
      </c>
      <c r="E331" s="14">
        <v>2</v>
      </c>
      <c r="F331" s="6" t="s">
        <v>34</v>
      </c>
      <c r="G331">
        <v>2</v>
      </c>
      <c r="H331">
        <f t="shared" si="13"/>
        <v>4</v>
      </c>
      <c r="I331" s="6" t="s">
        <v>441</v>
      </c>
    </row>
    <row r="332" spans="1:10" ht="12.75">
      <c r="A332" s="8" t="s">
        <v>17</v>
      </c>
      <c r="H332">
        <f>SUM(H325:H331)</f>
        <v>31</v>
      </c>
      <c r="I332">
        <f>SUM(C334:E347)</f>
        <v>252</v>
      </c>
      <c r="J332" s="16">
        <f>(I332)/(H332*37.5)</f>
        <v>0.2167741935483871</v>
      </c>
    </row>
    <row r="333" spans="1:8" ht="13.5">
      <c r="A333" s="9" t="s">
        <v>21</v>
      </c>
      <c r="B333" s="9" t="s">
        <v>4</v>
      </c>
      <c r="C333" s="9" t="s">
        <v>22</v>
      </c>
      <c r="D333" s="9" t="s">
        <v>23</v>
      </c>
      <c r="E333" s="9" t="s">
        <v>24</v>
      </c>
      <c r="F333" s="9" t="s">
        <v>25</v>
      </c>
      <c r="G333" s="9" t="s">
        <v>439</v>
      </c>
      <c r="H333" s="9" t="s">
        <v>439</v>
      </c>
    </row>
    <row r="334" spans="1:8" ht="12.75">
      <c r="A334" s="6" t="s">
        <v>78</v>
      </c>
      <c r="B334" s="6" t="s">
        <v>79</v>
      </c>
      <c r="C334" s="14">
        <v>2</v>
      </c>
      <c r="D334" s="14">
        <v>0</v>
      </c>
      <c r="E334" s="14">
        <v>1</v>
      </c>
      <c r="F334" s="6" t="s">
        <v>34</v>
      </c>
      <c r="G334">
        <v>2</v>
      </c>
      <c r="H334">
        <f>IF(F334="Sunk 1st/2sorties",G334,G334*2)</f>
        <v>4</v>
      </c>
    </row>
    <row r="335" spans="1:8" ht="12.75">
      <c r="A335" s="6" t="s">
        <v>81</v>
      </c>
      <c r="B335" s="6" t="s">
        <v>82</v>
      </c>
      <c r="C335" s="14">
        <v>27</v>
      </c>
      <c r="D335" s="14">
        <v>2</v>
      </c>
      <c r="E335" s="14">
        <v>0</v>
      </c>
      <c r="F335" s="6" t="s">
        <v>34</v>
      </c>
      <c r="G335">
        <v>2</v>
      </c>
      <c r="H335">
        <f>IF(F336="Sunk 1st/2sorties",G335,G335*2)</f>
        <v>4</v>
      </c>
    </row>
    <row r="336" spans="1:8" ht="12.75">
      <c r="A336" s="6" t="s">
        <v>85</v>
      </c>
      <c r="B336" s="6" t="s">
        <v>86</v>
      </c>
      <c r="C336" s="14">
        <v>17</v>
      </c>
      <c r="D336" s="14">
        <v>2</v>
      </c>
      <c r="E336" s="14">
        <v>0</v>
      </c>
      <c r="F336" s="6" t="s">
        <v>34</v>
      </c>
      <c r="G336">
        <v>2</v>
      </c>
      <c r="H336">
        <f aca="true" t="shared" si="14" ref="H336:H347">IF(F337="Sunk 1st/2sorties",G336,G336*2)</f>
        <v>4</v>
      </c>
    </row>
    <row r="337" spans="1:8" ht="12.75">
      <c r="A337" s="6" t="s">
        <v>88</v>
      </c>
      <c r="B337" s="6" t="s">
        <v>89</v>
      </c>
      <c r="C337" s="14">
        <v>49</v>
      </c>
      <c r="D337" s="14">
        <v>2</v>
      </c>
      <c r="E337" s="14">
        <v>0</v>
      </c>
      <c r="F337" s="6" t="s">
        <v>34</v>
      </c>
      <c r="G337">
        <v>2</v>
      </c>
      <c r="H337">
        <f t="shared" si="14"/>
        <v>4</v>
      </c>
    </row>
    <row r="338" spans="1:8" ht="12.75">
      <c r="A338" s="6" t="s">
        <v>92</v>
      </c>
      <c r="B338" s="6" t="s">
        <v>92</v>
      </c>
      <c r="C338" s="14">
        <v>10</v>
      </c>
      <c r="D338" s="14">
        <v>1</v>
      </c>
      <c r="E338" s="14">
        <v>9</v>
      </c>
      <c r="F338" s="6" t="s">
        <v>34</v>
      </c>
      <c r="G338">
        <v>1</v>
      </c>
      <c r="H338">
        <f t="shared" si="14"/>
        <v>2</v>
      </c>
    </row>
    <row r="339" spans="1:8" ht="12.75">
      <c r="A339" s="6" t="s">
        <v>96</v>
      </c>
      <c r="B339" s="6" t="s">
        <v>97</v>
      </c>
      <c r="C339" s="14">
        <v>12</v>
      </c>
      <c r="D339" s="14">
        <v>1</v>
      </c>
      <c r="E339" s="14">
        <v>0</v>
      </c>
      <c r="F339" s="6" t="s">
        <v>34</v>
      </c>
      <c r="G339">
        <v>2</v>
      </c>
      <c r="H339">
        <f t="shared" si="14"/>
        <v>2</v>
      </c>
    </row>
    <row r="340" spans="1:8" ht="12.75">
      <c r="A340" s="6" t="s">
        <v>100</v>
      </c>
      <c r="B340" s="6" t="s">
        <v>101</v>
      </c>
      <c r="C340" s="14">
        <v>33</v>
      </c>
      <c r="D340" s="14">
        <v>2</v>
      </c>
      <c r="E340" s="14">
        <v>4</v>
      </c>
      <c r="F340" s="6" t="s">
        <v>103</v>
      </c>
      <c r="G340">
        <v>2</v>
      </c>
      <c r="H340">
        <f t="shared" si="14"/>
        <v>4</v>
      </c>
    </row>
    <row r="341" spans="1:8" ht="12.75">
      <c r="A341" s="6" t="s">
        <v>105</v>
      </c>
      <c r="B341" s="6" t="s">
        <v>106</v>
      </c>
      <c r="C341" s="14">
        <v>12</v>
      </c>
      <c r="D341" s="14">
        <v>1</v>
      </c>
      <c r="E341" s="14">
        <v>0</v>
      </c>
      <c r="F341" s="6" t="s">
        <v>34</v>
      </c>
      <c r="G341">
        <v>2</v>
      </c>
      <c r="H341">
        <f t="shared" si="14"/>
        <v>4</v>
      </c>
    </row>
    <row r="342" spans="1:8" ht="12.75">
      <c r="A342" s="6" t="s">
        <v>107</v>
      </c>
      <c r="B342" s="6" t="s">
        <v>108</v>
      </c>
      <c r="C342" s="14">
        <v>7</v>
      </c>
      <c r="D342" s="14">
        <v>0</v>
      </c>
      <c r="E342" s="14">
        <v>0</v>
      </c>
      <c r="F342" s="6" t="s">
        <v>34</v>
      </c>
      <c r="G342">
        <v>3</v>
      </c>
      <c r="H342">
        <f t="shared" si="14"/>
        <v>6</v>
      </c>
    </row>
    <row r="343" spans="1:8" ht="12.75">
      <c r="A343" s="6" t="s">
        <v>109</v>
      </c>
      <c r="B343" s="6" t="s">
        <v>110</v>
      </c>
      <c r="C343" s="14">
        <v>4</v>
      </c>
      <c r="D343" s="14">
        <v>5</v>
      </c>
      <c r="E343" s="14">
        <v>1</v>
      </c>
      <c r="F343" s="6" t="s">
        <v>34</v>
      </c>
      <c r="G343">
        <v>2</v>
      </c>
      <c r="H343">
        <f t="shared" si="14"/>
        <v>4</v>
      </c>
    </row>
    <row r="344" spans="1:8" ht="12.75">
      <c r="A344" s="6" t="s">
        <v>112</v>
      </c>
      <c r="B344" s="6" t="s">
        <v>113</v>
      </c>
      <c r="C344" s="14">
        <v>26</v>
      </c>
      <c r="D344" s="14">
        <v>2</v>
      </c>
      <c r="E344" s="14">
        <v>0</v>
      </c>
      <c r="F344" s="6" t="s">
        <v>34</v>
      </c>
      <c r="G344">
        <v>2</v>
      </c>
      <c r="H344">
        <f t="shared" si="14"/>
        <v>4</v>
      </c>
    </row>
    <row r="345" spans="1:8" ht="12.75">
      <c r="A345" s="6" t="s">
        <v>114</v>
      </c>
      <c r="B345" s="6" t="s">
        <v>115</v>
      </c>
      <c r="C345" s="14">
        <v>6</v>
      </c>
      <c r="D345" s="14">
        <v>1</v>
      </c>
      <c r="E345" s="14">
        <v>0</v>
      </c>
      <c r="F345" s="6" t="s">
        <v>34</v>
      </c>
      <c r="G345">
        <v>3</v>
      </c>
      <c r="H345">
        <f t="shared" si="14"/>
        <v>6</v>
      </c>
    </row>
    <row r="346" spans="1:8" ht="12.75">
      <c r="A346" s="6" t="s">
        <v>117</v>
      </c>
      <c r="B346" s="6" t="s">
        <v>118</v>
      </c>
      <c r="C346" s="14">
        <v>0</v>
      </c>
      <c r="D346" s="14">
        <v>1</v>
      </c>
      <c r="E346" s="14">
        <v>0</v>
      </c>
      <c r="F346" s="6" t="s">
        <v>119</v>
      </c>
      <c r="G346">
        <v>2</v>
      </c>
      <c r="H346">
        <f t="shared" si="14"/>
        <v>4</v>
      </c>
    </row>
    <row r="347" spans="1:9" ht="12.75">
      <c r="A347" s="6" t="s">
        <v>121</v>
      </c>
      <c r="B347" s="6" t="s">
        <v>122</v>
      </c>
      <c r="C347" s="14">
        <v>12</v>
      </c>
      <c r="D347" s="14">
        <v>0</v>
      </c>
      <c r="E347" s="14">
        <v>0</v>
      </c>
      <c r="F347" s="6" t="s">
        <v>34</v>
      </c>
      <c r="G347">
        <v>3</v>
      </c>
      <c r="H347">
        <f t="shared" si="14"/>
        <v>6</v>
      </c>
      <c r="I347" s="6" t="s">
        <v>441</v>
      </c>
    </row>
    <row r="348" spans="1:10" ht="18.75">
      <c r="A348" s="1"/>
      <c r="H348">
        <f>SUM(H334:H347)</f>
        <v>58</v>
      </c>
      <c r="I348">
        <f>SUM(C325:E332)</f>
        <v>243</v>
      </c>
      <c r="J348" s="16">
        <f>(I348)/(H348*37.5)</f>
        <v>0.11172413793103449</v>
      </c>
    </row>
    <row r="349" spans="1:4" ht="18.75">
      <c r="A349" s="1" t="s">
        <v>0</v>
      </c>
      <c r="B349" s="2" t="s">
        <v>124</v>
      </c>
      <c r="C349" s="1">
        <v>14</v>
      </c>
      <c r="D349" s="3"/>
    </row>
    <row r="350" ht="12.75">
      <c r="A350" s="8" t="s">
        <v>12</v>
      </c>
    </row>
    <row r="351" spans="1:6" ht="13.5">
      <c r="A351" s="9" t="s">
        <v>21</v>
      </c>
      <c r="B351" s="9" t="s">
        <v>4</v>
      </c>
      <c r="C351" s="9" t="s">
        <v>22</v>
      </c>
      <c r="D351" s="9" t="s">
        <v>23</v>
      </c>
      <c r="E351" s="9" t="s">
        <v>24</v>
      </c>
      <c r="F351" s="9" t="s">
        <v>25</v>
      </c>
    </row>
    <row r="352" spans="1:8" ht="12.75">
      <c r="A352" s="6" t="s">
        <v>92</v>
      </c>
      <c r="B352" s="6" t="s">
        <v>92</v>
      </c>
      <c r="C352" s="14">
        <v>13</v>
      </c>
      <c r="D352" s="14">
        <v>4</v>
      </c>
      <c r="E352" s="14">
        <v>13</v>
      </c>
      <c r="F352" s="6" t="s">
        <v>34</v>
      </c>
      <c r="G352" s="6">
        <v>1</v>
      </c>
      <c r="H352">
        <v>1</v>
      </c>
    </row>
    <row r="353" spans="1:10" ht="12.75">
      <c r="A353" s="8" t="s">
        <v>17</v>
      </c>
      <c r="G353" s="6"/>
      <c r="H353">
        <v>1</v>
      </c>
      <c r="I353">
        <f>SUM(C355:E356)</f>
        <v>0</v>
      </c>
      <c r="J353" s="16">
        <f>(I353)/(H353*37.5)</f>
        <v>0</v>
      </c>
    </row>
    <row r="354" spans="1:6" ht="13.5">
      <c r="A354" s="9" t="s">
        <v>21</v>
      </c>
      <c r="B354" s="9" t="s">
        <v>4</v>
      </c>
      <c r="C354" s="9" t="s">
        <v>22</v>
      </c>
      <c r="D354" s="9" t="s">
        <v>23</v>
      </c>
      <c r="E354" s="9" t="s">
        <v>24</v>
      </c>
      <c r="F354" s="9" t="s">
        <v>25</v>
      </c>
    </row>
    <row r="355" spans="1:8" ht="12.75">
      <c r="A355" s="6" t="s">
        <v>109</v>
      </c>
      <c r="B355" s="6" t="s">
        <v>126</v>
      </c>
      <c r="C355" s="14">
        <v>0</v>
      </c>
      <c r="D355" s="14">
        <v>0</v>
      </c>
      <c r="E355" s="14">
        <v>0</v>
      </c>
      <c r="F355" s="6" t="s">
        <v>34</v>
      </c>
      <c r="G355" s="6">
        <v>1</v>
      </c>
      <c r="H355">
        <v>1</v>
      </c>
    </row>
    <row r="356" spans="1:10" ht="18.75">
      <c r="A356" s="1"/>
      <c r="H356">
        <f>SUM(H355)</f>
        <v>1</v>
      </c>
      <c r="I356">
        <f>SUM(C352:E353)</f>
        <v>30</v>
      </c>
      <c r="J356" s="16">
        <f>(I356)/(H356*37.5)</f>
        <v>0.8</v>
      </c>
    </row>
    <row r="357" spans="1:4" ht="18.75">
      <c r="A357" s="1" t="s">
        <v>0</v>
      </c>
      <c r="B357" s="2" t="s">
        <v>127</v>
      </c>
      <c r="C357" s="1">
        <v>15</v>
      </c>
      <c r="D357" s="3"/>
    </row>
    <row r="358" ht="12.75">
      <c r="A358" s="8" t="s">
        <v>12</v>
      </c>
    </row>
    <row r="359" spans="1:6" ht="13.5">
      <c r="A359" s="9" t="s">
        <v>21</v>
      </c>
      <c r="B359" s="9" t="s">
        <v>4</v>
      </c>
      <c r="C359" s="9" t="s">
        <v>22</v>
      </c>
      <c r="D359" s="9" t="s">
        <v>23</v>
      </c>
      <c r="E359" s="9" t="s">
        <v>24</v>
      </c>
      <c r="F359" s="9" t="s">
        <v>25</v>
      </c>
    </row>
    <row r="360" spans="1:8" ht="12.75">
      <c r="A360" s="6" t="s">
        <v>131</v>
      </c>
      <c r="B360" s="6" t="s">
        <v>37</v>
      </c>
      <c r="C360" s="14">
        <v>15</v>
      </c>
      <c r="D360" s="14">
        <v>3</v>
      </c>
      <c r="E360" s="14">
        <v>3</v>
      </c>
      <c r="F360" s="6" t="s">
        <v>34</v>
      </c>
      <c r="G360" s="6">
        <v>3</v>
      </c>
      <c r="H360">
        <v>3</v>
      </c>
    </row>
    <row r="361" spans="1:10" ht="12.75">
      <c r="A361" s="8" t="s">
        <v>17</v>
      </c>
      <c r="G361" s="6"/>
      <c r="H361">
        <f>SUM(H360)</f>
        <v>3</v>
      </c>
      <c r="I361">
        <f>SUM(C363:E364)</f>
        <v>42</v>
      </c>
      <c r="J361" s="16">
        <f>(I361)/(H361*37.5)</f>
        <v>0.37333333333333335</v>
      </c>
    </row>
    <row r="362" spans="1:6" ht="13.5">
      <c r="A362" s="9" t="s">
        <v>21</v>
      </c>
      <c r="B362" s="9" t="s">
        <v>4</v>
      </c>
      <c r="C362" s="9" t="s">
        <v>22</v>
      </c>
      <c r="D362" s="9" t="s">
        <v>23</v>
      </c>
      <c r="E362" s="9" t="s">
        <v>24</v>
      </c>
      <c r="F362" s="9" t="s">
        <v>25</v>
      </c>
    </row>
    <row r="363" spans="1:8" ht="12.75">
      <c r="A363" s="6" t="s">
        <v>132</v>
      </c>
      <c r="B363" s="6" t="s">
        <v>37</v>
      </c>
      <c r="C363" s="14">
        <v>25</v>
      </c>
      <c r="D363" s="14">
        <v>4</v>
      </c>
      <c r="E363" s="14">
        <v>13</v>
      </c>
      <c r="F363" s="6" t="s">
        <v>119</v>
      </c>
      <c r="G363" s="6">
        <v>3</v>
      </c>
      <c r="H363">
        <v>3</v>
      </c>
    </row>
    <row r="364" spans="8:10" ht="12.75">
      <c r="H364">
        <f>SUM(H363)</f>
        <v>3</v>
      </c>
      <c r="I364">
        <f>SUM(C360:E361)</f>
        <v>21</v>
      </c>
      <c r="J364" s="16">
        <f>(I364)/(H364*37.5)</f>
        <v>0.18666666666666668</v>
      </c>
    </row>
    <row r="365" spans="1:4" ht="18.75">
      <c r="A365" s="1" t="s">
        <v>0</v>
      </c>
      <c r="B365" s="2" t="s">
        <v>371</v>
      </c>
      <c r="C365" s="1">
        <v>16</v>
      </c>
      <c r="D365" s="3"/>
    </row>
    <row r="366" ht="12.75">
      <c r="A366" s="8" t="s">
        <v>12</v>
      </c>
    </row>
    <row r="367" spans="1:6" ht="13.5">
      <c r="A367" s="9" t="s">
        <v>21</v>
      </c>
      <c r="B367" s="9" t="s">
        <v>4</v>
      </c>
      <c r="C367" s="9" t="s">
        <v>22</v>
      </c>
      <c r="D367" s="9" t="s">
        <v>23</v>
      </c>
      <c r="E367" s="9" t="s">
        <v>24</v>
      </c>
      <c r="F367" s="9" t="s">
        <v>25</v>
      </c>
    </row>
    <row r="368" spans="1:8" ht="12.75">
      <c r="A368" s="6" t="s">
        <v>238</v>
      </c>
      <c r="B368" s="6" t="s">
        <v>180</v>
      </c>
      <c r="C368" s="14">
        <v>23</v>
      </c>
      <c r="D368" s="14">
        <v>23</v>
      </c>
      <c r="E368" s="14">
        <v>34</v>
      </c>
      <c r="F368" s="6" t="s">
        <v>119</v>
      </c>
      <c r="G368" s="6">
        <v>3.5</v>
      </c>
      <c r="H368">
        <v>3.5</v>
      </c>
    </row>
    <row r="369" spans="1:10" ht="12.75">
      <c r="A369" s="8" t="s">
        <v>17</v>
      </c>
      <c r="G369" s="6"/>
      <c r="H369">
        <f>SUM(H368)</f>
        <v>3.5</v>
      </c>
      <c r="I369">
        <f>SUM(C371:E372)</f>
        <v>40</v>
      </c>
      <c r="J369" s="16">
        <f>(I369)/(H369*37.5)</f>
        <v>0.3047619047619048</v>
      </c>
    </row>
    <row r="370" spans="1:6" ht="13.5">
      <c r="A370" s="9" t="s">
        <v>21</v>
      </c>
      <c r="B370" s="9" t="s">
        <v>4</v>
      </c>
      <c r="C370" s="9" t="s">
        <v>22</v>
      </c>
      <c r="D370" s="9" t="s">
        <v>23</v>
      </c>
      <c r="E370" s="9" t="s">
        <v>24</v>
      </c>
      <c r="F370" s="9" t="s">
        <v>25</v>
      </c>
    </row>
    <row r="371" spans="1:8" ht="12.75">
      <c r="A371" s="6" t="s">
        <v>198</v>
      </c>
      <c r="B371" s="6" t="s">
        <v>199</v>
      </c>
      <c r="C371" s="14">
        <v>25</v>
      </c>
      <c r="D371" s="14">
        <v>5</v>
      </c>
      <c r="E371" s="14">
        <v>10</v>
      </c>
      <c r="F371" s="6" t="s">
        <v>34</v>
      </c>
      <c r="G371" s="6">
        <v>3.5</v>
      </c>
      <c r="H371">
        <v>3.5</v>
      </c>
    </row>
    <row r="372" spans="8:10" ht="12.75">
      <c r="H372">
        <f>SUM(H371)</f>
        <v>3.5</v>
      </c>
      <c r="I372">
        <f>SUM(C368:E369)</f>
        <v>80</v>
      </c>
      <c r="J372" s="16">
        <f>(I372)/(H372*37.5)</f>
        <v>0.6095238095238096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5"/>
  <sheetViews>
    <sheetView workbookViewId="0" topLeftCell="C123">
      <selection activeCell="A150" sqref="A150"/>
    </sheetView>
  </sheetViews>
  <sheetFormatPr defaultColWidth="9.140625" defaultRowHeight="12.75"/>
  <cols>
    <col min="1" max="1" width="14.00390625" style="0" bestFit="1" customWidth="1"/>
    <col min="2" max="2" width="13.28125" style="0" customWidth="1"/>
    <col min="3" max="3" width="6.57421875" style="0" bestFit="1" customWidth="1"/>
    <col min="4" max="4" width="7.7109375" style="0" customWidth="1"/>
    <col min="5" max="5" width="6.7109375" style="0" customWidth="1"/>
    <col min="6" max="6" width="7.140625" style="0" customWidth="1"/>
    <col min="9" max="9" width="5.57421875" style="0" customWidth="1"/>
    <col min="12" max="12" width="14.140625" style="0" bestFit="1" customWidth="1"/>
    <col min="13" max="13" width="11.140625" style="0" bestFit="1" customWidth="1"/>
  </cols>
  <sheetData>
    <row r="1" spans="1:4" ht="18.75">
      <c r="A1" s="1" t="s">
        <v>0</v>
      </c>
      <c r="B1" s="2" t="s">
        <v>227</v>
      </c>
      <c r="C1" s="1"/>
      <c r="D1" s="3"/>
    </row>
    <row r="2" spans="1:12" ht="12.75">
      <c r="A2" s="8" t="s">
        <v>135</v>
      </c>
      <c r="L2" s="8" t="s">
        <v>137</v>
      </c>
    </row>
    <row r="3" spans="1:21" ht="13.5">
      <c r="A3" s="9" t="s">
        <v>21</v>
      </c>
      <c r="B3" s="9" t="s">
        <v>4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439</v>
      </c>
      <c r="H3" s="9" t="s">
        <v>439</v>
      </c>
      <c r="I3" s="9" t="s">
        <v>447</v>
      </c>
      <c r="J3" s="9" t="s">
        <v>447</v>
      </c>
      <c r="L3" s="9" t="s">
        <v>21</v>
      </c>
      <c r="M3" s="9" t="s">
        <v>4</v>
      </c>
      <c r="N3" s="9" t="s">
        <v>22</v>
      </c>
      <c r="O3" s="9" t="s">
        <v>23</v>
      </c>
      <c r="P3" s="9" t="s">
        <v>24</v>
      </c>
      <c r="Q3" s="9" t="s">
        <v>25</v>
      </c>
      <c r="R3" s="9" t="s">
        <v>439</v>
      </c>
      <c r="S3" s="9" t="s">
        <v>439</v>
      </c>
      <c r="T3" s="9" t="s">
        <v>447</v>
      </c>
      <c r="U3" s="9" t="s">
        <v>447</v>
      </c>
    </row>
    <row r="4" spans="1:21" ht="12.75">
      <c r="A4" s="6" t="s">
        <v>105</v>
      </c>
      <c r="B4" s="6" t="s">
        <v>106</v>
      </c>
      <c r="C4" s="14">
        <v>5</v>
      </c>
      <c r="D4" s="14">
        <v>1</v>
      </c>
      <c r="E4" s="14">
        <v>0</v>
      </c>
      <c r="F4" s="6" t="s">
        <v>34</v>
      </c>
      <c r="G4">
        <v>2</v>
      </c>
      <c r="H4">
        <f>IF(F4="Sunk 1st/2sorties",G4,G4*2)</f>
        <v>4</v>
      </c>
      <c r="I4" s="6">
        <v>2</v>
      </c>
      <c r="J4">
        <f>IF(F4="Sunk 1st/2sorties",I4,I4*2)</f>
        <v>4</v>
      </c>
      <c r="L4" s="6" t="s">
        <v>218</v>
      </c>
      <c r="M4" s="6" t="s">
        <v>219</v>
      </c>
      <c r="N4" s="14">
        <v>80</v>
      </c>
      <c r="O4" s="14">
        <v>0</v>
      </c>
      <c r="P4" s="14">
        <v>0</v>
      </c>
      <c r="Q4" s="6" t="s">
        <v>34</v>
      </c>
      <c r="R4">
        <v>3.5</v>
      </c>
      <c r="S4">
        <f aca="true" t="shared" si="0" ref="S4:S24">IF(Q4="Sunk 1st/2sorties",R4,R4*2)</f>
        <v>7</v>
      </c>
      <c r="T4" s="6">
        <v>2</v>
      </c>
      <c r="U4">
        <f>IF(Q4="Sunk 1st/2sorties",T4,T4*2)</f>
        <v>4</v>
      </c>
    </row>
    <row r="5" spans="1:21" ht="12.75">
      <c r="A5" s="6" t="s">
        <v>78</v>
      </c>
      <c r="B5" s="6" t="s">
        <v>144</v>
      </c>
      <c r="C5" s="14">
        <v>46</v>
      </c>
      <c r="D5" s="14">
        <v>7</v>
      </c>
      <c r="E5" s="14">
        <v>49</v>
      </c>
      <c r="F5" s="6" t="s">
        <v>34</v>
      </c>
      <c r="G5">
        <v>5</v>
      </c>
      <c r="H5">
        <f aca="true" t="shared" si="1" ref="H5:H25">IF(F5="Sunk 1st/2sorties",G5,G5*2)</f>
        <v>10</v>
      </c>
      <c r="I5" s="6">
        <v>3</v>
      </c>
      <c r="J5">
        <f aca="true" t="shared" si="2" ref="J5:J68">IF(F5="Sunk 1st/2sorties",I5,I5*2)</f>
        <v>6</v>
      </c>
      <c r="L5" s="6" t="s">
        <v>36</v>
      </c>
      <c r="M5" s="6" t="s">
        <v>37</v>
      </c>
      <c r="N5" s="14">
        <v>13</v>
      </c>
      <c r="O5" s="14">
        <v>4</v>
      </c>
      <c r="P5" s="14">
        <v>1</v>
      </c>
      <c r="Q5" s="6" t="s">
        <v>34</v>
      </c>
      <c r="R5">
        <v>3</v>
      </c>
      <c r="S5">
        <f t="shared" si="0"/>
        <v>6</v>
      </c>
      <c r="T5" s="6">
        <v>1</v>
      </c>
      <c r="U5">
        <f aca="true" t="shared" si="3" ref="U5:U68">IF(Q5="Sunk 1st/2sorties",T5,T5*2)</f>
        <v>2</v>
      </c>
    </row>
    <row r="6" spans="1:21" ht="12.75">
      <c r="A6" s="6" t="s">
        <v>88</v>
      </c>
      <c r="B6" s="6" t="s">
        <v>89</v>
      </c>
      <c r="C6" s="14">
        <v>37</v>
      </c>
      <c r="D6" s="14">
        <v>5</v>
      </c>
      <c r="E6" s="14">
        <v>0</v>
      </c>
      <c r="F6" s="6" t="s">
        <v>34</v>
      </c>
      <c r="G6">
        <v>2</v>
      </c>
      <c r="H6">
        <f t="shared" si="1"/>
        <v>4</v>
      </c>
      <c r="I6" s="6">
        <v>2</v>
      </c>
      <c r="J6">
        <f t="shared" si="2"/>
        <v>4</v>
      </c>
      <c r="L6" s="6" t="s">
        <v>74</v>
      </c>
      <c r="M6" s="6" t="s">
        <v>222</v>
      </c>
      <c r="N6" s="14">
        <v>6</v>
      </c>
      <c r="O6" s="14">
        <v>1</v>
      </c>
      <c r="P6" s="14">
        <v>2</v>
      </c>
      <c r="Q6" s="6" t="s">
        <v>34</v>
      </c>
      <c r="R6">
        <v>4.5</v>
      </c>
      <c r="S6">
        <f t="shared" si="0"/>
        <v>9</v>
      </c>
      <c r="T6" s="6">
        <v>2</v>
      </c>
      <c r="U6">
        <f t="shared" si="3"/>
        <v>4</v>
      </c>
    </row>
    <row r="7" spans="1:21" ht="12.75">
      <c r="A7" s="6" t="s">
        <v>85</v>
      </c>
      <c r="B7" s="6" t="s">
        <v>180</v>
      </c>
      <c r="C7" s="14">
        <v>35</v>
      </c>
      <c r="D7" s="14">
        <v>4</v>
      </c>
      <c r="E7" s="14">
        <v>6</v>
      </c>
      <c r="F7" s="6" t="s">
        <v>34</v>
      </c>
      <c r="G7">
        <v>3.5</v>
      </c>
      <c r="H7">
        <f t="shared" si="1"/>
        <v>7</v>
      </c>
      <c r="I7" s="6">
        <v>2</v>
      </c>
      <c r="J7">
        <f t="shared" si="2"/>
        <v>4</v>
      </c>
      <c r="L7" s="6" t="s">
        <v>215</v>
      </c>
      <c r="M7" s="6" t="s">
        <v>193</v>
      </c>
      <c r="N7" s="14">
        <v>60</v>
      </c>
      <c r="O7" s="14">
        <v>2</v>
      </c>
      <c r="P7" s="14">
        <v>5</v>
      </c>
      <c r="Q7" s="6" t="s">
        <v>34</v>
      </c>
      <c r="R7">
        <v>5</v>
      </c>
      <c r="S7">
        <f t="shared" si="0"/>
        <v>10</v>
      </c>
      <c r="T7" s="6">
        <v>2</v>
      </c>
      <c r="U7">
        <f t="shared" si="3"/>
        <v>4</v>
      </c>
    </row>
    <row r="8" spans="1:21" ht="12.75">
      <c r="A8" s="6" t="s">
        <v>100</v>
      </c>
      <c r="B8" s="6" t="s">
        <v>144</v>
      </c>
      <c r="C8" s="14">
        <v>14</v>
      </c>
      <c r="D8" s="14">
        <v>1</v>
      </c>
      <c r="E8" s="14">
        <v>7</v>
      </c>
      <c r="F8" s="6" t="s">
        <v>34</v>
      </c>
      <c r="G8">
        <v>5</v>
      </c>
      <c r="H8">
        <f t="shared" si="1"/>
        <v>10</v>
      </c>
      <c r="I8" s="6">
        <v>3</v>
      </c>
      <c r="J8">
        <f t="shared" si="2"/>
        <v>6</v>
      </c>
      <c r="L8" s="6" t="s">
        <v>191</v>
      </c>
      <c r="M8" s="6" t="s">
        <v>37</v>
      </c>
      <c r="N8" s="14">
        <v>26</v>
      </c>
      <c r="O8" s="14">
        <v>8</v>
      </c>
      <c r="P8" s="14">
        <v>4</v>
      </c>
      <c r="Q8" s="6" t="s">
        <v>34</v>
      </c>
      <c r="R8">
        <v>3</v>
      </c>
      <c r="S8">
        <f t="shared" si="0"/>
        <v>6</v>
      </c>
      <c r="T8" s="6">
        <v>1</v>
      </c>
      <c r="U8">
        <f t="shared" si="3"/>
        <v>2</v>
      </c>
    </row>
    <row r="9" spans="1:21" ht="12.75">
      <c r="A9" s="6" t="s">
        <v>107</v>
      </c>
      <c r="B9" s="6" t="s">
        <v>108</v>
      </c>
      <c r="C9" s="14">
        <v>55</v>
      </c>
      <c r="D9" s="14">
        <v>18</v>
      </c>
      <c r="E9" s="14">
        <v>28</v>
      </c>
      <c r="F9" s="6" t="s">
        <v>103</v>
      </c>
      <c r="G9">
        <v>3</v>
      </c>
      <c r="H9">
        <f t="shared" si="1"/>
        <v>3</v>
      </c>
      <c r="I9" s="6">
        <v>3</v>
      </c>
      <c r="J9">
        <f t="shared" si="2"/>
        <v>3</v>
      </c>
      <c r="L9" s="6" t="s">
        <v>210</v>
      </c>
      <c r="M9" s="6" t="s">
        <v>211</v>
      </c>
      <c r="N9" s="14">
        <v>0</v>
      </c>
      <c r="O9" s="14">
        <v>0</v>
      </c>
      <c r="P9" s="14">
        <v>0</v>
      </c>
      <c r="Q9" s="6" t="s">
        <v>34</v>
      </c>
      <c r="R9">
        <v>3.5</v>
      </c>
      <c r="S9">
        <f t="shared" si="0"/>
        <v>7</v>
      </c>
      <c r="T9" s="6">
        <v>2</v>
      </c>
      <c r="U9">
        <f t="shared" si="3"/>
        <v>4</v>
      </c>
    </row>
    <row r="10" spans="1:21" ht="12.75">
      <c r="A10" s="6" t="s">
        <v>114</v>
      </c>
      <c r="B10" s="6" t="s">
        <v>162</v>
      </c>
      <c r="C10" s="14">
        <v>35</v>
      </c>
      <c r="D10" s="14">
        <v>3</v>
      </c>
      <c r="E10" s="14">
        <v>6</v>
      </c>
      <c r="F10" s="6" t="s">
        <v>34</v>
      </c>
      <c r="G10">
        <v>5</v>
      </c>
      <c r="H10">
        <f t="shared" si="1"/>
        <v>10</v>
      </c>
      <c r="I10" s="6">
        <v>3</v>
      </c>
      <c r="J10">
        <f t="shared" si="2"/>
        <v>6</v>
      </c>
      <c r="L10" s="6" t="s">
        <v>131</v>
      </c>
      <c r="M10" s="6" t="s">
        <v>37</v>
      </c>
      <c r="N10" s="14">
        <v>11</v>
      </c>
      <c r="O10" s="14">
        <v>1</v>
      </c>
      <c r="P10" s="14">
        <v>0</v>
      </c>
      <c r="Q10" s="6" t="s">
        <v>34</v>
      </c>
      <c r="R10">
        <v>3</v>
      </c>
      <c r="S10">
        <f t="shared" si="0"/>
        <v>6</v>
      </c>
      <c r="T10" s="6">
        <v>2</v>
      </c>
      <c r="U10">
        <f t="shared" si="3"/>
        <v>4</v>
      </c>
    </row>
    <row r="11" spans="1:21" ht="12.75">
      <c r="A11" s="6" t="s">
        <v>140</v>
      </c>
      <c r="B11" s="6" t="s">
        <v>115</v>
      </c>
      <c r="C11" s="14">
        <v>5</v>
      </c>
      <c r="D11" s="14">
        <v>3</v>
      </c>
      <c r="E11" s="14">
        <v>2</v>
      </c>
      <c r="F11" s="6" t="s">
        <v>103</v>
      </c>
      <c r="G11">
        <v>3</v>
      </c>
      <c r="H11">
        <f t="shared" si="1"/>
        <v>3</v>
      </c>
      <c r="I11" s="6">
        <v>3</v>
      </c>
      <c r="J11">
        <f t="shared" si="2"/>
        <v>3</v>
      </c>
      <c r="L11" s="6" t="s">
        <v>205</v>
      </c>
      <c r="M11" s="6" t="s">
        <v>201</v>
      </c>
      <c r="N11" s="14">
        <v>35</v>
      </c>
      <c r="O11" s="14">
        <v>1</v>
      </c>
      <c r="P11" s="14">
        <v>1</v>
      </c>
      <c r="Q11" s="6" t="s">
        <v>34</v>
      </c>
      <c r="R11">
        <v>5.5</v>
      </c>
      <c r="S11">
        <f t="shared" si="0"/>
        <v>11</v>
      </c>
      <c r="T11" s="6">
        <v>2</v>
      </c>
      <c r="U11">
        <f t="shared" si="3"/>
        <v>4</v>
      </c>
    </row>
    <row r="12" spans="1:21" ht="12.75">
      <c r="A12" s="6" t="s">
        <v>238</v>
      </c>
      <c r="B12" s="6" t="s">
        <v>180</v>
      </c>
      <c r="C12" s="14">
        <v>39</v>
      </c>
      <c r="D12" s="14">
        <v>20</v>
      </c>
      <c r="E12" s="14">
        <v>28</v>
      </c>
      <c r="F12" s="6" t="s">
        <v>103</v>
      </c>
      <c r="G12">
        <v>3.5</v>
      </c>
      <c r="H12">
        <f t="shared" si="1"/>
        <v>3.5</v>
      </c>
      <c r="I12" s="6">
        <v>1.5</v>
      </c>
      <c r="J12">
        <f t="shared" si="2"/>
        <v>1.5</v>
      </c>
      <c r="L12" s="6" t="s">
        <v>262</v>
      </c>
      <c r="M12" s="6" t="s">
        <v>263</v>
      </c>
      <c r="N12" s="14">
        <v>13</v>
      </c>
      <c r="O12" s="14">
        <v>2</v>
      </c>
      <c r="P12" s="14">
        <v>4</v>
      </c>
      <c r="Q12" s="6" t="s">
        <v>34</v>
      </c>
      <c r="R12">
        <v>3</v>
      </c>
      <c r="S12">
        <f t="shared" si="0"/>
        <v>6</v>
      </c>
      <c r="T12" s="6">
        <v>3</v>
      </c>
      <c r="U12">
        <f t="shared" si="3"/>
        <v>6</v>
      </c>
    </row>
    <row r="13" spans="1:21" ht="12.75">
      <c r="A13" s="6" t="s">
        <v>96</v>
      </c>
      <c r="B13" s="6" t="s">
        <v>97</v>
      </c>
      <c r="C13" s="14">
        <v>2</v>
      </c>
      <c r="D13" s="14">
        <v>0</v>
      </c>
      <c r="E13" s="14">
        <v>0</v>
      </c>
      <c r="F13" s="6" t="s">
        <v>119</v>
      </c>
      <c r="G13">
        <v>2</v>
      </c>
      <c r="H13">
        <f t="shared" si="1"/>
        <v>4</v>
      </c>
      <c r="I13" s="6">
        <v>2</v>
      </c>
      <c r="J13">
        <f t="shared" si="2"/>
        <v>4</v>
      </c>
      <c r="L13" s="6" t="s">
        <v>64</v>
      </c>
      <c r="M13" s="6" t="s">
        <v>65</v>
      </c>
      <c r="N13" s="14">
        <v>15</v>
      </c>
      <c r="O13" s="14">
        <v>1</v>
      </c>
      <c r="P13" s="14">
        <v>2</v>
      </c>
      <c r="Q13" s="6" t="s">
        <v>34</v>
      </c>
      <c r="R13">
        <v>2</v>
      </c>
      <c r="S13">
        <f t="shared" si="0"/>
        <v>4</v>
      </c>
      <c r="T13" s="6">
        <v>2</v>
      </c>
      <c r="U13">
        <f t="shared" si="3"/>
        <v>4</v>
      </c>
    </row>
    <row r="14" spans="1:21" ht="12.75">
      <c r="A14" s="6" t="s">
        <v>172</v>
      </c>
      <c r="B14" s="6" t="s">
        <v>144</v>
      </c>
      <c r="C14" s="14">
        <v>9</v>
      </c>
      <c r="D14" s="14">
        <v>0</v>
      </c>
      <c r="E14" s="14">
        <v>7</v>
      </c>
      <c r="F14" s="6" t="s">
        <v>34</v>
      </c>
      <c r="G14">
        <v>5</v>
      </c>
      <c r="H14">
        <f t="shared" si="1"/>
        <v>10</v>
      </c>
      <c r="I14" s="6">
        <v>3</v>
      </c>
      <c r="J14">
        <f t="shared" si="2"/>
        <v>6</v>
      </c>
      <c r="L14" s="6" t="s">
        <v>198</v>
      </c>
      <c r="M14" s="6" t="s">
        <v>199</v>
      </c>
      <c r="N14" s="14">
        <v>11</v>
      </c>
      <c r="O14" s="14">
        <v>1</v>
      </c>
      <c r="P14" s="14">
        <v>15</v>
      </c>
      <c r="Q14" s="6" t="s">
        <v>34</v>
      </c>
      <c r="R14">
        <v>3.5</v>
      </c>
      <c r="S14">
        <f t="shared" si="0"/>
        <v>7</v>
      </c>
      <c r="T14" s="6">
        <v>0</v>
      </c>
      <c r="U14">
        <f t="shared" si="3"/>
        <v>0</v>
      </c>
    </row>
    <row r="15" spans="1:21" ht="12.75">
      <c r="A15" s="6" t="s">
        <v>29</v>
      </c>
      <c r="B15" s="6" t="s">
        <v>30</v>
      </c>
      <c r="C15" s="14">
        <v>9</v>
      </c>
      <c r="D15" s="14">
        <v>0</v>
      </c>
      <c r="E15" s="14">
        <v>4</v>
      </c>
      <c r="F15" s="6" t="s">
        <v>34</v>
      </c>
      <c r="G15">
        <v>4.5</v>
      </c>
      <c r="H15">
        <f t="shared" si="1"/>
        <v>9</v>
      </c>
      <c r="I15" s="6">
        <v>2</v>
      </c>
      <c r="J15">
        <f t="shared" si="2"/>
        <v>4</v>
      </c>
      <c r="L15" s="6" t="s">
        <v>60</v>
      </c>
      <c r="M15" s="6" t="s">
        <v>61</v>
      </c>
      <c r="N15" s="14">
        <v>62</v>
      </c>
      <c r="O15" s="14">
        <v>2</v>
      </c>
      <c r="P15" s="14">
        <v>4</v>
      </c>
      <c r="Q15" s="6" t="s">
        <v>34</v>
      </c>
      <c r="R15">
        <v>3.5</v>
      </c>
      <c r="S15">
        <f t="shared" si="0"/>
        <v>7</v>
      </c>
      <c r="T15" s="6">
        <v>2.5</v>
      </c>
      <c r="U15">
        <f t="shared" si="3"/>
        <v>5</v>
      </c>
    </row>
    <row r="16" spans="1:21" ht="12.75">
      <c r="A16" s="6" t="s">
        <v>109</v>
      </c>
      <c r="B16" s="6" t="s">
        <v>110</v>
      </c>
      <c r="C16" s="14">
        <v>0</v>
      </c>
      <c r="D16" s="14">
        <v>3</v>
      </c>
      <c r="E16" s="14">
        <v>0</v>
      </c>
      <c r="F16" s="6" t="s">
        <v>34</v>
      </c>
      <c r="G16">
        <v>2</v>
      </c>
      <c r="H16">
        <f t="shared" si="1"/>
        <v>4</v>
      </c>
      <c r="I16" s="6">
        <v>2</v>
      </c>
      <c r="J16">
        <f t="shared" si="2"/>
        <v>4</v>
      </c>
      <c r="L16" s="6" t="s">
        <v>164</v>
      </c>
      <c r="M16" s="6" t="s">
        <v>165</v>
      </c>
      <c r="N16" s="14">
        <v>7</v>
      </c>
      <c r="O16" s="14">
        <v>2</v>
      </c>
      <c r="P16" s="14">
        <v>1</v>
      </c>
      <c r="Q16" s="6" t="s">
        <v>34</v>
      </c>
      <c r="R16">
        <v>2</v>
      </c>
      <c r="S16">
        <f t="shared" si="0"/>
        <v>4</v>
      </c>
      <c r="T16" s="6">
        <v>2</v>
      </c>
      <c r="U16">
        <f t="shared" si="3"/>
        <v>4</v>
      </c>
    </row>
    <row r="17" spans="1:21" ht="12.75">
      <c r="A17" s="6" t="s">
        <v>81</v>
      </c>
      <c r="B17" s="6" t="s">
        <v>144</v>
      </c>
      <c r="C17" s="14">
        <v>43</v>
      </c>
      <c r="D17" s="14">
        <v>13</v>
      </c>
      <c r="E17" s="14">
        <v>20</v>
      </c>
      <c r="F17" s="6" t="s">
        <v>119</v>
      </c>
      <c r="G17">
        <v>5</v>
      </c>
      <c r="H17">
        <f t="shared" si="1"/>
        <v>10</v>
      </c>
      <c r="I17" s="6">
        <v>3</v>
      </c>
      <c r="J17">
        <f t="shared" si="2"/>
        <v>6</v>
      </c>
      <c r="L17" s="6" t="s">
        <v>132</v>
      </c>
      <c r="M17" s="6" t="s">
        <v>37</v>
      </c>
      <c r="N17" s="14">
        <v>30</v>
      </c>
      <c r="O17" s="14">
        <v>2</v>
      </c>
      <c r="P17" s="14">
        <v>7</v>
      </c>
      <c r="Q17" s="6" t="s">
        <v>34</v>
      </c>
      <c r="R17">
        <v>3</v>
      </c>
      <c r="S17">
        <f t="shared" si="0"/>
        <v>6</v>
      </c>
      <c r="T17" s="6">
        <v>1</v>
      </c>
      <c r="U17">
        <f t="shared" si="3"/>
        <v>2</v>
      </c>
    </row>
    <row r="18" spans="1:21" ht="12.75">
      <c r="A18" s="6" t="s">
        <v>184</v>
      </c>
      <c r="B18" s="6" t="s">
        <v>185</v>
      </c>
      <c r="C18" s="14">
        <v>20</v>
      </c>
      <c r="D18" s="14">
        <v>2</v>
      </c>
      <c r="E18" s="14">
        <v>0</v>
      </c>
      <c r="F18" s="6" t="s">
        <v>34</v>
      </c>
      <c r="G18">
        <v>2</v>
      </c>
      <c r="H18">
        <f t="shared" si="1"/>
        <v>4</v>
      </c>
      <c r="I18" s="6">
        <v>2</v>
      </c>
      <c r="J18">
        <f t="shared" si="2"/>
        <v>4</v>
      </c>
      <c r="L18" s="6" t="s">
        <v>92</v>
      </c>
      <c r="M18" s="6" t="s">
        <v>195</v>
      </c>
      <c r="N18" s="14">
        <v>28</v>
      </c>
      <c r="O18" s="14">
        <v>7</v>
      </c>
      <c r="P18" s="14">
        <v>10</v>
      </c>
      <c r="Q18" s="6" t="s">
        <v>103</v>
      </c>
      <c r="R18">
        <v>4</v>
      </c>
      <c r="S18">
        <f t="shared" si="0"/>
        <v>4</v>
      </c>
      <c r="T18" s="6">
        <v>3</v>
      </c>
      <c r="U18">
        <f t="shared" si="3"/>
        <v>3</v>
      </c>
    </row>
    <row r="19" spans="1:21" ht="12.75">
      <c r="A19" s="6" t="s">
        <v>149</v>
      </c>
      <c r="B19" s="6" t="s">
        <v>147</v>
      </c>
      <c r="C19" s="14">
        <v>64</v>
      </c>
      <c r="D19" s="14">
        <v>0</v>
      </c>
      <c r="E19" s="14">
        <v>3</v>
      </c>
      <c r="F19" s="6" t="s">
        <v>119</v>
      </c>
      <c r="G19">
        <v>4.5</v>
      </c>
      <c r="H19">
        <f t="shared" si="1"/>
        <v>9</v>
      </c>
      <c r="I19" s="6">
        <v>2</v>
      </c>
      <c r="J19">
        <f t="shared" si="2"/>
        <v>4</v>
      </c>
      <c r="L19" s="6" t="s">
        <v>200</v>
      </c>
      <c r="M19" s="6" t="s">
        <v>201</v>
      </c>
      <c r="N19" s="14">
        <v>37</v>
      </c>
      <c r="O19" s="14">
        <v>2</v>
      </c>
      <c r="P19" s="14">
        <v>1</v>
      </c>
      <c r="Q19" s="6" t="s">
        <v>34</v>
      </c>
      <c r="R19">
        <v>5.5</v>
      </c>
      <c r="S19">
        <f t="shared" si="0"/>
        <v>11</v>
      </c>
      <c r="T19" s="6">
        <v>2</v>
      </c>
      <c r="U19">
        <f t="shared" si="3"/>
        <v>4</v>
      </c>
    </row>
    <row r="20" spans="1:21" ht="12.75">
      <c r="A20" s="6" t="s">
        <v>112</v>
      </c>
      <c r="B20" s="6" t="s">
        <v>147</v>
      </c>
      <c r="C20" s="14">
        <v>27</v>
      </c>
      <c r="D20" s="14">
        <v>1</v>
      </c>
      <c r="E20" s="14">
        <v>2</v>
      </c>
      <c r="F20" s="6" t="s">
        <v>34</v>
      </c>
      <c r="G20">
        <v>4.5</v>
      </c>
      <c r="H20">
        <f t="shared" si="1"/>
        <v>9</v>
      </c>
      <c r="I20" s="6">
        <v>2</v>
      </c>
      <c r="J20">
        <f t="shared" si="2"/>
        <v>4</v>
      </c>
      <c r="L20" s="6" t="s">
        <v>54</v>
      </c>
      <c r="M20" s="6" t="s">
        <v>55</v>
      </c>
      <c r="N20" s="14">
        <v>10</v>
      </c>
      <c r="O20" s="14">
        <v>0</v>
      </c>
      <c r="P20" s="14">
        <v>1</v>
      </c>
      <c r="Q20" s="6" t="s">
        <v>34</v>
      </c>
      <c r="R20">
        <v>2.5</v>
      </c>
      <c r="S20">
        <f t="shared" si="0"/>
        <v>5</v>
      </c>
      <c r="T20" s="6">
        <v>2.5</v>
      </c>
      <c r="U20">
        <f t="shared" si="3"/>
        <v>5</v>
      </c>
    </row>
    <row r="21" spans="1:21" ht="12.75">
      <c r="A21" s="6" t="s">
        <v>155</v>
      </c>
      <c r="B21" s="6" t="s">
        <v>156</v>
      </c>
      <c r="C21" s="14">
        <v>39</v>
      </c>
      <c r="D21" s="14">
        <v>2</v>
      </c>
      <c r="E21" s="14">
        <v>0</v>
      </c>
      <c r="F21" s="6" t="s">
        <v>34</v>
      </c>
      <c r="G21">
        <v>5</v>
      </c>
      <c r="H21">
        <f t="shared" si="1"/>
        <v>10</v>
      </c>
      <c r="I21" s="6">
        <v>4</v>
      </c>
      <c r="J21">
        <f t="shared" si="2"/>
        <v>8</v>
      </c>
      <c r="L21" s="6" t="s">
        <v>225</v>
      </c>
      <c r="M21" s="6" t="s">
        <v>193</v>
      </c>
      <c r="N21" s="14">
        <v>8</v>
      </c>
      <c r="O21" s="14">
        <v>0</v>
      </c>
      <c r="P21" s="14">
        <v>0</v>
      </c>
      <c r="Q21" s="6" t="s">
        <v>34</v>
      </c>
      <c r="R21">
        <v>5</v>
      </c>
      <c r="S21">
        <f t="shared" si="0"/>
        <v>10</v>
      </c>
      <c r="T21" s="6">
        <v>2</v>
      </c>
      <c r="U21">
        <f t="shared" si="3"/>
        <v>4</v>
      </c>
    </row>
    <row r="22" spans="1:21" ht="12.75">
      <c r="A22" s="6" t="s">
        <v>187</v>
      </c>
      <c r="B22" s="6" t="s">
        <v>188</v>
      </c>
      <c r="C22" s="14">
        <v>72</v>
      </c>
      <c r="D22" s="14">
        <v>1</v>
      </c>
      <c r="E22" s="14">
        <v>13</v>
      </c>
      <c r="F22" s="6" t="s">
        <v>34</v>
      </c>
      <c r="G22">
        <v>5</v>
      </c>
      <c r="H22">
        <f t="shared" si="1"/>
        <v>10</v>
      </c>
      <c r="I22" s="6">
        <v>3</v>
      </c>
      <c r="J22">
        <f t="shared" si="2"/>
        <v>6</v>
      </c>
      <c r="L22" s="6" t="s">
        <v>68</v>
      </c>
      <c r="M22" s="6" t="s">
        <v>193</v>
      </c>
      <c r="N22" s="14">
        <v>33</v>
      </c>
      <c r="O22" s="14">
        <v>4</v>
      </c>
      <c r="P22" s="14">
        <v>15</v>
      </c>
      <c r="Q22" s="6" t="s">
        <v>34</v>
      </c>
      <c r="R22">
        <v>5</v>
      </c>
      <c r="S22">
        <f t="shared" si="0"/>
        <v>10</v>
      </c>
      <c r="T22" s="6">
        <v>2</v>
      </c>
      <c r="U22">
        <f t="shared" si="3"/>
        <v>4</v>
      </c>
    </row>
    <row r="23" spans="1:21" ht="12.75">
      <c r="A23" s="6" t="s">
        <v>169</v>
      </c>
      <c r="B23" s="6" t="s">
        <v>162</v>
      </c>
      <c r="C23" s="14">
        <v>14</v>
      </c>
      <c r="D23" s="14">
        <v>0</v>
      </c>
      <c r="E23" s="14">
        <v>0</v>
      </c>
      <c r="F23" s="6" t="s">
        <v>34</v>
      </c>
      <c r="G23">
        <v>5</v>
      </c>
      <c r="H23">
        <f t="shared" si="1"/>
        <v>10</v>
      </c>
      <c r="I23" s="6">
        <v>3</v>
      </c>
      <c r="J23">
        <f t="shared" si="2"/>
        <v>6</v>
      </c>
      <c r="L23" s="6" t="s">
        <v>50</v>
      </c>
      <c r="M23" s="6" t="s">
        <v>51</v>
      </c>
      <c r="N23" s="14">
        <v>23</v>
      </c>
      <c r="O23" s="14">
        <v>0</v>
      </c>
      <c r="P23" s="14">
        <v>0</v>
      </c>
      <c r="Q23" s="6" t="s">
        <v>34</v>
      </c>
      <c r="R23">
        <v>2.5</v>
      </c>
      <c r="S23">
        <f t="shared" si="0"/>
        <v>5</v>
      </c>
      <c r="T23" s="6">
        <v>2.5</v>
      </c>
      <c r="U23">
        <f t="shared" si="3"/>
        <v>5</v>
      </c>
    </row>
    <row r="24" spans="1:21" ht="12.75">
      <c r="A24" s="6" t="s">
        <v>121</v>
      </c>
      <c r="B24" s="6" t="s">
        <v>122</v>
      </c>
      <c r="C24" s="14">
        <v>79</v>
      </c>
      <c r="D24" s="14">
        <v>13</v>
      </c>
      <c r="E24" s="14">
        <v>28</v>
      </c>
      <c r="F24" s="6" t="s">
        <v>119</v>
      </c>
      <c r="G24">
        <v>3</v>
      </c>
      <c r="H24">
        <f t="shared" si="1"/>
        <v>6</v>
      </c>
      <c r="I24" s="6">
        <v>3</v>
      </c>
      <c r="J24">
        <f t="shared" si="2"/>
        <v>6</v>
      </c>
      <c r="L24" s="6" t="s">
        <v>45</v>
      </c>
      <c r="M24" s="6" t="s">
        <v>46</v>
      </c>
      <c r="N24" s="14">
        <v>0</v>
      </c>
      <c r="O24" s="14">
        <v>0</v>
      </c>
      <c r="P24" s="14">
        <v>0</v>
      </c>
      <c r="Q24" s="6" t="s">
        <v>34</v>
      </c>
      <c r="R24">
        <v>2</v>
      </c>
      <c r="S24">
        <f t="shared" si="0"/>
        <v>4</v>
      </c>
      <c r="T24" s="6">
        <v>2</v>
      </c>
      <c r="U24">
        <f t="shared" si="3"/>
        <v>4</v>
      </c>
    </row>
    <row r="25" spans="1:21" ht="12.75">
      <c r="A25" s="6" t="s">
        <v>117</v>
      </c>
      <c r="B25" s="6" t="s">
        <v>118</v>
      </c>
      <c r="C25" s="14">
        <v>2</v>
      </c>
      <c r="D25" s="14">
        <v>2</v>
      </c>
      <c r="E25" s="14">
        <v>1</v>
      </c>
      <c r="F25" s="6" t="s">
        <v>34</v>
      </c>
      <c r="G25">
        <v>2</v>
      </c>
      <c r="H25">
        <f t="shared" si="1"/>
        <v>4</v>
      </c>
      <c r="I25" s="6">
        <v>2</v>
      </c>
      <c r="J25">
        <f t="shared" si="2"/>
        <v>4</v>
      </c>
      <c r="T25" s="6"/>
      <c r="U25">
        <f t="shared" si="3"/>
        <v>0</v>
      </c>
    </row>
    <row r="26" spans="9:21" ht="12.75">
      <c r="I26" s="6"/>
      <c r="J26">
        <f t="shared" si="2"/>
        <v>0</v>
      </c>
      <c r="K26" s="19"/>
      <c r="T26" s="6"/>
      <c r="U26">
        <f t="shared" si="3"/>
        <v>0</v>
      </c>
    </row>
    <row r="27" spans="1:21" ht="18.75">
      <c r="A27" s="1" t="s">
        <v>0</v>
      </c>
      <c r="B27" s="2" t="s">
        <v>374</v>
      </c>
      <c r="C27" s="1"/>
      <c r="D27" s="3"/>
      <c r="I27" s="6"/>
      <c r="J27">
        <f t="shared" si="2"/>
        <v>0</v>
      </c>
      <c r="T27" s="6"/>
      <c r="U27">
        <f t="shared" si="3"/>
        <v>0</v>
      </c>
    </row>
    <row r="28" spans="1:21" ht="12.75">
      <c r="A28" s="8" t="s">
        <v>135</v>
      </c>
      <c r="I28" s="6"/>
      <c r="J28">
        <f t="shared" si="2"/>
        <v>0</v>
      </c>
      <c r="L28" s="8" t="s">
        <v>137</v>
      </c>
      <c r="T28" s="6"/>
      <c r="U28">
        <f t="shared" si="3"/>
        <v>0</v>
      </c>
    </row>
    <row r="29" spans="1:21" ht="13.5">
      <c r="A29" s="9" t="s">
        <v>21</v>
      </c>
      <c r="B29" s="9" t="s">
        <v>4</v>
      </c>
      <c r="C29" s="9" t="s">
        <v>22</v>
      </c>
      <c r="D29" s="9" t="s">
        <v>23</v>
      </c>
      <c r="E29" s="9" t="s">
        <v>24</v>
      </c>
      <c r="F29" s="9" t="s">
        <v>25</v>
      </c>
      <c r="G29" s="9" t="s">
        <v>439</v>
      </c>
      <c r="H29" s="9" t="s">
        <v>439</v>
      </c>
      <c r="I29" s="6"/>
      <c r="J29">
        <f t="shared" si="2"/>
        <v>0</v>
      </c>
      <c r="L29" s="9" t="s">
        <v>21</v>
      </c>
      <c r="M29" s="9" t="s">
        <v>4</v>
      </c>
      <c r="N29" s="9" t="s">
        <v>22</v>
      </c>
      <c r="O29" s="9" t="s">
        <v>23</v>
      </c>
      <c r="P29" s="9" t="s">
        <v>24</v>
      </c>
      <c r="Q29" s="9" t="s">
        <v>25</v>
      </c>
      <c r="R29" s="9" t="s">
        <v>439</v>
      </c>
      <c r="S29" s="9" t="s">
        <v>439</v>
      </c>
      <c r="T29" s="6"/>
      <c r="U29">
        <f t="shared" si="3"/>
        <v>0</v>
      </c>
    </row>
    <row r="30" spans="1:21" ht="12.75">
      <c r="A30" s="6" t="s">
        <v>164</v>
      </c>
      <c r="B30" s="6" t="s">
        <v>165</v>
      </c>
      <c r="C30" s="14">
        <v>13</v>
      </c>
      <c r="D30" s="14">
        <v>2</v>
      </c>
      <c r="E30" s="14">
        <v>0</v>
      </c>
      <c r="F30" s="6" t="s">
        <v>34</v>
      </c>
      <c r="G30">
        <v>2</v>
      </c>
      <c r="H30">
        <f aca="true" t="shared" si="4" ref="H30:H51">IF(F30="Sunk 1st/2sorties",G30,G30*2)</f>
        <v>4</v>
      </c>
      <c r="I30" s="6">
        <v>2</v>
      </c>
      <c r="J30">
        <f t="shared" si="2"/>
        <v>4</v>
      </c>
      <c r="L30" s="6" t="s">
        <v>74</v>
      </c>
      <c r="M30" s="6" t="s">
        <v>222</v>
      </c>
      <c r="N30" s="14">
        <v>23</v>
      </c>
      <c r="O30" s="14">
        <v>0</v>
      </c>
      <c r="P30" s="14">
        <v>4</v>
      </c>
      <c r="Q30" s="6" t="s">
        <v>34</v>
      </c>
      <c r="R30">
        <v>4.5</v>
      </c>
      <c r="S30">
        <f aca="true" t="shared" si="5" ref="S30:S51">IF(Q30="Sunk 1st/2sorties",R30,R30*2)</f>
        <v>9</v>
      </c>
      <c r="T30" s="6">
        <v>2</v>
      </c>
      <c r="U30">
        <f t="shared" si="3"/>
        <v>4</v>
      </c>
    </row>
    <row r="31" spans="1:21" ht="12.75">
      <c r="A31" s="6" t="s">
        <v>121</v>
      </c>
      <c r="B31" s="6" t="s">
        <v>122</v>
      </c>
      <c r="C31" s="14">
        <v>47</v>
      </c>
      <c r="D31" s="14">
        <v>13</v>
      </c>
      <c r="E31" s="14">
        <v>6</v>
      </c>
      <c r="F31" s="6" t="s">
        <v>103</v>
      </c>
      <c r="G31">
        <v>3</v>
      </c>
      <c r="H31">
        <f t="shared" si="4"/>
        <v>3</v>
      </c>
      <c r="I31" s="6">
        <v>3</v>
      </c>
      <c r="J31">
        <f t="shared" si="2"/>
        <v>3</v>
      </c>
      <c r="L31" s="6" t="s">
        <v>225</v>
      </c>
      <c r="M31" s="6" t="s">
        <v>193</v>
      </c>
      <c r="N31" s="14">
        <v>10</v>
      </c>
      <c r="O31" s="14">
        <v>2</v>
      </c>
      <c r="P31" s="14">
        <v>1</v>
      </c>
      <c r="Q31" s="6" t="s">
        <v>34</v>
      </c>
      <c r="R31">
        <v>5</v>
      </c>
      <c r="S31">
        <f t="shared" si="5"/>
        <v>10</v>
      </c>
      <c r="T31" s="6">
        <v>2</v>
      </c>
      <c r="U31">
        <f t="shared" si="3"/>
        <v>4</v>
      </c>
    </row>
    <row r="32" spans="1:21" ht="12.75">
      <c r="A32" s="6" t="s">
        <v>169</v>
      </c>
      <c r="B32" s="6" t="s">
        <v>162</v>
      </c>
      <c r="C32" s="14">
        <v>33</v>
      </c>
      <c r="D32" s="14">
        <v>5</v>
      </c>
      <c r="E32" s="14">
        <v>5</v>
      </c>
      <c r="F32" s="6" t="s">
        <v>34</v>
      </c>
      <c r="G32">
        <v>5</v>
      </c>
      <c r="H32">
        <f t="shared" si="4"/>
        <v>10</v>
      </c>
      <c r="I32" s="6">
        <v>3</v>
      </c>
      <c r="J32">
        <f t="shared" si="2"/>
        <v>6</v>
      </c>
      <c r="L32" s="6" t="s">
        <v>326</v>
      </c>
      <c r="M32" s="6" t="s">
        <v>327</v>
      </c>
      <c r="N32" s="14">
        <v>7</v>
      </c>
      <c r="O32" s="14">
        <v>0</v>
      </c>
      <c r="P32" s="14">
        <v>2</v>
      </c>
      <c r="Q32" s="6" t="s">
        <v>119</v>
      </c>
      <c r="R32">
        <v>3.5</v>
      </c>
      <c r="S32">
        <f t="shared" si="5"/>
        <v>7</v>
      </c>
      <c r="T32" s="6">
        <v>1</v>
      </c>
      <c r="U32">
        <f t="shared" si="3"/>
        <v>2</v>
      </c>
    </row>
    <row r="33" spans="1:21" ht="12.75">
      <c r="A33" s="6" t="s">
        <v>187</v>
      </c>
      <c r="B33" s="6" t="s">
        <v>314</v>
      </c>
      <c r="C33" s="14">
        <v>52</v>
      </c>
      <c r="D33" s="14">
        <v>13</v>
      </c>
      <c r="E33" s="14">
        <v>26</v>
      </c>
      <c r="F33" s="6" t="s">
        <v>34</v>
      </c>
      <c r="G33">
        <v>3</v>
      </c>
      <c r="H33">
        <f t="shared" si="4"/>
        <v>6</v>
      </c>
      <c r="I33" s="6">
        <v>1</v>
      </c>
      <c r="J33">
        <f t="shared" si="2"/>
        <v>2</v>
      </c>
      <c r="L33" s="6" t="s">
        <v>361</v>
      </c>
      <c r="M33" s="6" t="s">
        <v>362</v>
      </c>
      <c r="N33" s="14">
        <v>11</v>
      </c>
      <c r="O33" s="14">
        <v>1</v>
      </c>
      <c r="P33" s="14">
        <v>3</v>
      </c>
      <c r="Q33" s="6" t="s">
        <v>34</v>
      </c>
      <c r="R33">
        <v>4.5</v>
      </c>
      <c r="S33">
        <f t="shared" si="5"/>
        <v>9</v>
      </c>
      <c r="T33" s="6">
        <v>2</v>
      </c>
      <c r="U33">
        <f t="shared" si="3"/>
        <v>4</v>
      </c>
    </row>
    <row r="34" spans="1:21" ht="12.75">
      <c r="A34" s="6" t="s">
        <v>112</v>
      </c>
      <c r="B34" s="6" t="s">
        <v>113</v>
      </c>
      <c r="C34" s="14">
        <v>18</v>
      </c>
      <c r="D34" s="14">
        <v>0</v>
      </c>
      <c r="E34" s="14">
        <v>2</v>
      </c>
      <c r="F34" s="6" t="s">
        <v>103</v>
      </c>
      <c r="G34">
        <v>4.5</v>
      </c>
      <c r="H34">
        <f t="shared" si="4"/>
        <v>4.5</v>
      </c>
      <c r="I34" s="6">
        <v>2</v>
      </c>
      <c r="J34">
        <f t="shared" si="2"/>
        <v>2</v>
      </c>
      <c r="L34" s="6" t="s">
        <v>218</v>
      </c>
      <c r="M34" s="6" t="s">
        <v>395</v>
      </c>
      <c r="N34" s="14">
        <v>6</v>
      </c>
      <c r="O34" s="14">
        <v>3</v>
      </c>
      <c r="P34" s="14">
        <v>2</v>
      </c>
      <c r="Q34" s="6" t="s">
        <v>34</v>
      </c>
      <c r="R34">
        <v>2</v>
      </c>
      <c r="S34">
        <f t="shared" si="5"/>
        <v>4</v>
      </c>
      <c r="T34" s="6">
        <v>2</v>
      </c>
      <c r="U34">
        <f t="shared" si="3"/>
        <v>4</v>
      </c>
    </row>
    <row r="35" spans="1:21" ht="12.75">
      <c r="A35" s="6" t="s">
        <v>184</v>
      </c>
      <c r="B35" s="6" t="s">
        <v>185</v>
      </c>
      <c r="C35" s="14">
        <v>12</v>
      </c>
      <c r="D35" s="14">
        <v>3</v>
      </c>
      <c r="E35" s="14">
        <v>3</v>
      </c>
      <c r="F35" s="6" t="s">
        <v>34</v>
      </c>
      <c r="G35">
        <v>2</v>
      </c>
      <c r="H35">
        <f t="shared" si="4"/>
        <v>4</v>
      </c>
      <c r="I35" s="6">
        <v>2</v>
      </c>
      <c r="J35">
        <f t="shared" si="2"/>
        <v>4</v>
      </c>
      <c r="L35" s="6" t="s">
        <v>60</v>
      </c>
      <c r="M35" s="6" t="s">
        <v>61</v>
      </c>
      <c r="N35" s="14">
        <v>6</v>
      </c>
      <c r="O35" s="14">
        <v>0</v>
      </c>
      <c r="P35" s="14">
        <v>0</v>
      </c>
      <c r="Q35" s="6" t="s">
        <v>34</v>
      </c>
      <c r="R35">
        <v>2.5</v>
      </c>
      <c r="S35">
        <f t="shared" si="5"/>
        <v>5</v>
      </c>
      <c r="T35" s="6">
        <v>2.5</v>
      </c>
      <c r="U35">
        <f t="shared" si="3"/>
        <v>5</v>
      </c>
    </row>
    <row r="36" spans="1:21" ht="12.75">
      <c r="A36" s="6" t="s">
        <v>29</v>
      </c>
      <c r="B36" s="6" t="s">
        <v>30</v>
      </c>
      <c r="C36" s="14">
        <v>25</v>
      </c>
      <c r="D36" s="14">
        <v>2</v>
      </c>
      <c r="E36" s="14">
        <v>6</v>
      </c>
      <c r="F36" s="6" t="s">
        <v>34</v>
      </c>
      <c r="G36">
        <v>4.5</v>
      </c>
      <c r="H36">
        <f t="shared" si="4"/>
        <v>9</v>
      </c>
      <c r="I36" s="6">
        <v>2</v>
      </c>
      <c r="J36">
        <f t="shared" si="2"/>
        <v>4</v>
      </c>
      <c r="L36" s="6" t="s">
        <v>210</v>
      </c>
      <c r="M36" s="6" t="s">
        <v>211</v>
      </c>
      <c r="N36" s="14">
        <v>9</v>
      </c>
      <c r="O36" s="14">
        <v>0</v>
      </c>
      <c r="P36" s="14">
        <v>1</v>
      </c>
      <c r="Q36" s="6" t="s">
        <v>34</v>
      </c>
      <c r="R36">
        <v>3.5</v>
      </c>
      <c r="S36">
        <f t="shared" si="5"/>
        <v>7</v>
      </c>
      <c r="T36" s="6">
        <v>2</v>
      </c>
      <c r="U36">
        <f t="shared" si="3"/>
        <v>4</v>
      </c>
    </row>
    <row r="37" spans="1:21" ht="12.75">
      <c r="A37" s="6" t="s">
        <v>96</v>
      </c>
      <c r="B37" s="6" t="s">
        <v>177</v>
      </c>
      <c r="C37" s="14">
        <v>54</v>
      </c>
      <c r="D37" s="14">
        <v>11</v>
      </c>
      <c r="E37" s="14">
        <v>25</v>
      </c>
      <c r="F37" s="6" t="s">
        <v>34</v>
      </c>
      <c r="G37">
        <v>5.5</v>
      </c>
      <c r="H37">
        <f t="shared" si="4"/>
        <v>11</v>
      </c>
      <c r="I37" s="6">
        <v>1.5</v>
      </c>
      <c r="J37">
        <f t="shared" si="2"/>
        <v>3</v>
      </c>
      <c r="L37" s="6" t="s">
        <v>198</v>
      </c>
      <c r="M37" s="6" t="s">
        <v>199</v>
      </c>
      <c r="N37" s="14">
        <v>5</v>
      </c>
      <c r="O37" s="14">
        <v>1</v>
      </c>
      <c r="P37" s="14">
        <v>10</v>
      </c>
      <c r="Q37" s="6" t="s">
        <v>34</v>
      </c>
      <c r="R37">
        <v>3.5</v>
      </c>
      <c r="S37">
        <f t="shared" si="5"/>
        <v>7</v>
      </c>
      <c r="T37" s="6">
        <v>0</v>
      </c>
      <c r="U37">
        <f t="shared" si="3"/>
        <v>0</v>
      </c>
    </row>
    <row r="38" spans="1:21" ht="12.75">
      <c r="A38" s="6" t="s">
        <v>88</v>
      </c>
      <c r="B38" s="6" t="s">
        <v>89</v>
      </c>
      <c r="C38" s="14">
        <v>39</v>
      </c>
      <c r="D38" s="14">
        <v>1</v>
      </c>
      <c r="E38" s="14">
        <v>1</v>
      </c>
      <c r="F38" s="6" t="s">
        <v>34</v>
      </c>
      <c r="G38">
        <v>2</v>
      </c>
      <c r="H38">
        <f t="shared" si="4"/>
        <v>4</v>
      </c>
      <c r="I38" s="6">
        <v>2</v>
      </c>
      <c r="J38">
        <f t="shared" si="2"/>
        <v>4</v>
      </c>
      <c r="L38" s="6" t="s">
        <v>132</v>
      </c>
      <c r="M38" s="6" t="s">
        <v>37</v>
      </c>
      <c r="N38" s="14">
        <v>16</v>
      </c>
      <c r="O38" s="14">
        <v>5</v>
      </c>
      <c r="P38" s="14">
        <v>1</v>
      </c>
      <c r="Q38" s="6" t="s">
        <v>103</v>
      </c>
      <c r="R38">
        <v>3</v>
      </c>
      <c r="S38">
        <f t="shared" si="5"/>
        <v>3</v>
      </c>
      <c r="T38" s="6">
        <v>1</v>
      </c>
      <c r="U38">
        <f t="shared" si="3"/>
        <v>1</v>
      </c>
    </row>
    <row r="39" spans="1:21" ht="12.75">
      <c r="A39" s="6" t="s">
        <v>172</v>
      </c>
      <c r="B39" s="6" t="s">
        <v>144</v>
      </c>
      <c r="C39" s="14">
        <v>22</v>
      </c>
      <c r="D39" s="14">
        <v>7</v>
      </c>
      <c r="E39" s="14">
        <v>21</v>
      </c>
      <c r="F39" s="6" t="s">
        <v>34</v>
      </c>
      <c r="G39">
        <v>5</v>
      </c>
      <c r="H39">
        <f t="shared" si="4"/>
        <v>10</v>
      </c>
      <c r="I39" s="6">
        <v>3</v>
      </c>
      <c r="J39">
        <f t="shared" si="2"/>
        <v>6</v>
      </c>
      <c r="L39" s="6" t="s">
        <v>200</v>
      </c>
      <c r="M39" s="6" t="s">
        <v>201</v>
      </c>
      <c r="N39" s="14">
        <v>54</v>
      </c>
      <c r="O39" s="14">
        <v>1</v>
      </c>
      <c r="P39" s="14">
        <v>2</v>
      </c>
      <c r="Q39" s="6" t="s">
        <v>34</v>
      </c>
      <c r="R39">
        <v>5.5</v>
      </c>
      <c r="S39">
        <f t="shared" si="5"/>
        <v>11</v>
      </c>
      <c r="T39" s="6">
        <v>2</v>
      </c>
      <c r="U39">
        <f t="shared" si="3"/>
        <v>4</v>
      </c>
    </row>
    <row r="40" spans="1:21" ht="12.75">
      <c r="A40" s="6" t="s">
        <v>85</v>
      </c>
      <c r="B40" s="6" t="s">
        <v>180</v>
      </c>
      <c r="C40" s="14">
        <v>41</v>
      </c>
      <c r="D40" s="14">
        <v>8</v>
      </c>
      <c r="E40" s="14">
        <v>12</v>
      </c>
      <c r="F40" s="6" t="s">
        <v>34</v>
      </c>
      <c r="G40">
        <v>4.5</v>
      </c>
      <c r="H40">
        <f t="shared" si="4"/>
        <v>9</v>
      </c>
      <c r="I40" s="6">
        <v>2</v>
      </c>
      <c r="J40">
        <f t="shared" si="2"/>
        <v>4</v>
      </c>
      <c r="L40" s="6" t="s">
        <v>215</v>
      </c>
      <c r="M40" s="6" t="s">
        <v>193</v>
      </c>
      <c r="N40" s="14">
        <v>27</v>
      </c>
      <c r="O40" s="14">
        <v>3</v>
      </c>
      <c r="P40" s="14">
        <v>4</v>
      </c>
      <c r="Q40" s="6" t="s">
        <v>34</v>
      </c>
      <c r="R40">
        <v>5</v>
      </c>
      <c r="S40">
        <f t="shared" si="5"/>
        <v>10</v>
      </c>
      <c r="T40" s="6">
        <v>2</v>
      </c>
      <c r="U40">
        <f t="shared" si="3"/>
        <v>4</v>
      </c>
    </row>
    <row r="41" spans="1:21" ht="12.75">
      <c r="A41" s="6" t="s">
        <v>109</v>
      </c>
      <c r="B41" s="6" t="s">
        <v>110</v>
      </c>
      <c r="C41" s="14">
        <v>25</v>
      </c>
      <c r="D41" s="14">
        <v>2</v>
      </c>
      <c r="E41" s="14">
        <v>12</v>
      </c>
      <c r="F41" s="6" t="s">
        <v>119</v>
      </c>
      <c r="G41">
        <v>2</v>
      </c>
      <c r="H41">
        <f t="shared" si="4"/>
        <v>4</v>
      </c>
      <c r="I41" s="6">
        <v>2</v>
      </c>
      <c r="J41">
        <f t="shared" si="2"/>
        <v>4</v>
      </c>
      <c r="L41" s="6" t="s">
        <v>54</v>
      </c>
      <c r="M41" s="6" t="s">
        <v>55</v>
      </c>
      <c r="N41" s="14">
        <v>45</v>
      </c>
      <c r="O41" s="14">
        <v>1</v>
      </c>
      <c r="P41" s="14">
        <v>0</v>
      </c>
      <c r="Q41" s="6" t="s">
        <v>34</v>
      </c>
      <c r="R41">
        <v>2.5</v>
      </c>
      <c r="S41">
        <f t="shared" si="5"/>
        <v>5</v>
      </c>
      <c r="T41" s="6">
        <v>2.5</v>
      </c>
      <c r="U41">
        <f t="shared" si="3"/>
        <v>5</v>
      </c>
    </row>
    <row r="42" spans="1:21" ht="12.75">
      <c r="A42" s="6" t="s">
        <v>112</v>
      </c>
      <c r="B42" s="6" t="s">
        <v>147</v>
      </c>
      <c r="C42" s="14">
        <v>73</v>
      </c>
      <c r="D42" s="14">
        <v>6</v>
      </c>
      <c r="E42" s="14">
        <v>17</v>
      </c>
      <c r="F42" s="6" t="s">
        <v>103</v>
      </c>
      <c r="G42">
        <v>4.5</v>
      </c>
      <c r="H42">
        <f t="shared" si="4"/>
        <v>4.5</v>
      </c>
      <c r="I42" s="6">
        <v>2</v>
      </c>
      <c r="J42">
        <f t="shared" si="2"/>
        <v>2</v>
      </c>
      <c r="L42" s="6" t="s">
        <v>36</v>
      </c>
      <c r="M42" s="6" t="s">
        <v>37</v>
      </c>
      <c r="N42" s="14">
        <v>8</v>
      </c>
      <c r="O42" s="14">
        <v>0</v>
      </c>
      <c r="P42" s="14">
        <v>1</v>
      </c>
      <c r="Q42" s="6" t="s">
        <v>34</v>
      </c>
      <c r="R42">
        <v>3</v>
      </c>
      <c r="S42">
        <f t="shared" si="5"/>
        <v>6</v>
      </c>
      <c r="T42" s="6">
        <v>1</v>
      </c>
      <c r="U42">
        <f t="shared" si="3"/>
        <v>2</v>
      </c>
    </row>
    <row r="43" spans="1:21" ht="12.75">
      <c r="A43" s="6" t="s">
        <v>105</v>
      </c>
      <c r="B43" s="6" t="s">
        <v>106</v>
      </c>
      <c r="C43" s="14">
        <v>1</v>
      </c>
      <c r="D43" s="14">
        <v>0</v>
      </c>
      <c r="E43" s="14">
        <v>0</v>
      </c>
      <c r="F43" s="6" t="s">
        <v>34</v>
      </c>
      <c r="G43">
        <v>2</v>
      </c>
      <c r="H43">
        <f t="shared" si="4"/>
        <v>4</v>
      </c>
      <c r="I43" s="6">
        <v>2</v>
      </c>
      <c r="J43">
        <f t="shared" si="2"/>
        <v>4</v>
      </c>
      <c r="L43" s="6" t="s">
        <v>64</v>
      </c>
      <c r="M43" s="6" t="s">
        <v>65</v>
      </c>
      <c r="N43" s="14">
        <v>13</v>
      </c>
      <c r="O43" s="14">
        <v>1</v>
      </c>
      <c r="P43" s="14">
        <v>0</v>
      </c>
      <c r="Q43" s="6" t="s">
        <v>34</v>
      </c>
      <c r="R43">
        <v>2</v>
      </c>
      <c r="S43">
        <f t="shared" si="5"/>
        <v>4</v>
      </c>
      <c r="T43" s="6">
        <v>2</v>
      </c>
      <c r="U43">
        <f t="shared" si="3"/>
        <v>4</v>
      </c>
    </row>
    <row r="44" spans="1:21" ht="12.75">
      <c r="A44" s="6" t="s">
        <v>117</v>
      </c>
      <c r="B44" s="6" t="s">
        <v>118</v>
      </c>
      <c r="C44" s="14">
        <v>0</v>
      </c>
      <c r="D44" s="14">
        <v>0</v>
      </c>
      <c r="E44" s="14">
        <v>0</v>
      </c>
      <c r="F44" s="6" t="s">
        <v>34</v>
      </c>
      <c r="G44">
        <v>2</v>
      </c>
      <c r="H44">
        <f t="shared" si="4"/>
        <v>4</v>
      </c>
      <c r="I44" s="6">
        <v>2</v>
      </c>
      <c r="J44">
        <f t="shared" si="2"/>
        <v>4</v>
      </c>
      <c r="L44" s="6" t="s">
        <v>45</v>
      </c>
      <c r="M44" s="6" t="s">
        <v>46</v>
      </c>
      <c r="N44" s="14">
        <v>1</v>
      </c>
      <c r="O44" s="14">
        <v>0</v>
      </c>
      <c r="P44" s="14">
        <v>0</v>
      </c>
      <c r="Q44" s="6" t="s">
        <v>34</v>
      </c>
      <c r="R44">
        <v>2</v>
      </c>
      <c r="S44">
        <f t="shared" si="5"/>
        <v>4</v>
      </c>
      <c r="T44" s="6">
        <v>2</v>
      </c>
      <c r="U44">
        <f t="shared" si="3"/>
        <v>4</v>
      </c>
    </row>
    <row r="45" spans="1:21" ht="12.75">
      <c r="A45" s="6" t="s">
        <v>155</v>
      </c>
      <c r="B45" s="6" t="s">
        <v>156</v>
      </c>
      <c r="C45" s="14">
        <v>64</v>
      </c>
      <c r="D45" s="14">
        <v>6</v>
      </c>
      <c r="E45" s="14">
        <v>24</v>
      </c>
      <c r="F45" s="6" t="s">
        <v>119</v>
      </c>
      <c r="G45">
        <v>5</v>
      </c>
      <c r="H45">
        <f t="shared" si="4"/>
        <v>10</v>
      </c>
      <c r="I45" s="6">
        <v>4</v>
      </c>
      <c r="J45">
        <f t="shared" si="2"/>
        <v>8</v>
      </c>
      <c r="L45" s="6" t="s">
        <v>262</v>
      </c>
      <c r="M45" s="6" t="s">
        <v>263</v>
      </c>
      <c r="N45" s="14">
        <v>1</v>
      </c>
      <c r="O45" s="14">
        <v>0</v>
      </c>
      <c r="P45" s="14">
        <v>0</v>
      </c>
      <c r="Q45" s="6" t="s">
        <v>34</v>
      </c>
      <c r="R45">
        <v>3</v>
      </c>
      <c r="S45">
        <f t="shared" si="5"/>
        <v>6</v>
      </c>
      <c r="T45" s="6">
        <v>3</v>
      </c>
      <c r="U45">
        <f t="shared" si="3"/>
        <v>6</v>
      </c>
    </row>
    <row r="46" spans="1:21" ht="12.75">
      <c r="A46" s="6" t="s">
        <v>238</v>
      </c>
      <c r="B46" s="6" t="s">
        <v>180</v>
      </c>
      <c r="C46" s="14">
        <v>57</v>
      </c>
      <c r="D46" s="14">
        <v>11</v>
      </c>
      <c r="E46" s="14">
        <v>36</v>
      </c>
      <c r="F46" s="6" t="s">
        <v>119</v>
      </c>
      <c r="G46">
        <v>3.5</v>
      </c>
      <c r="H46">
        <f t="shared" si="4"/>
        <v>7</v>
      </c>
      <c r="I46" s="6">
        <v>1.5</v>
      </c>
      <c r="J46">
        <f t="shared" si="2"/>
        <v>3</v>
      </c>
      <c r="L46" s="6" t="s">
        <v>191</v>
      </c>
      <c r="M46" s="6" t="s">
        <v>37</v>
      </c>
      <c r="N46" s="14">
        <v>13</v>
      </c>
      <c r="O46" s="14">
        <v>3</v>
      </c>
      <c r="P46" s="14">
        <v>10</v>
      </c>
      <c r="Q46" s="6" t="s">
        <v>34</v>
      </c>
      <c r="R46">
        <v>3</v>
      </c>
      <c r="S46">
        <f t="shared" si="5"/>
        <v>6</v>
      </c>
      <c r="T46" s="6">
        <v>1</v>
      </c>
      <c r="U46">
        <f t="shared" si="3"/>
        <v>2</v>
      </c>
    </row>
    <row r="47" spans="1:21" ht="12.75">
      <c r="A47" s="6" t="s">
        <v>107</v>
      </c>
      <c r="B47" s="6" t="s">
        <v>108</v>
      </c>
      <c r="C47" s="14">
        <v>2</v>
      </c>
      <c r="D47" s="14">
        <v>0</v>
      </c>
      <c r="E47" s="14">
        <v>0</v>
      </c>
      <c r="F47" s="6" t="s">
        <v>34</v>
      </c>
      <c r="G47">
        <v>3</v>
      </c>
      <c r="H47">
        <f t="shared" si="4"/>
        <v>6</v>
      </c>
      <c r="I47" s="6">
        <v>3</v>
      </c>
      <c r="J47">
        <f t="shared" si="2"/>
        <v>6</v>
      </c>
      <c r="L47" s="6" t="s">
        <v>131</v>
      </c>
      <c r="M47" s="6" t="s">
        <v>37</v>
      </c>
      <c r="N47" s="14">
        <v>5</v>
      </c>
      <c r="O47" s="14">
        <v>1</v>
      </c>
      <c r="P47" s="14">
        <v>0</v>
      </c>
      <c r="Q47" s="6" t="s">
        <v>34</v>
      </c>
      <c r="R47">
        <v>3</v>
      </c>
      <c r="S47">
        <f t="shared" si="5"/>
        <v>6</v>
      </c>
      <c r="T47" s="6">
        <v>2</v>
      </c>
      <c r="U47">
        <f t="shared" si="3"/>
        <v>4</v>
      </c>
    </row>
    <row r="48" spans="1:21" ht="12.75">
      <c r="A48" s="6" t="s">
        <v>100</v>
      </c>
      <c r="B48" s="6" t="s">
        <v>144</v>
      </c>
      <c r="C48" s="14">
        <v>34</v>
      </c>
      <c r="D48" s="14">
        <v>4</v>
      </c>
      <c r="E48" s="14">
        <v>7</v>
      </c>
      <c r="F48" s="6" t="s">
        <v>34</v>
      </c>
      <c r="G48">
        <v>5</v>
      </c>
      <c r="H48">
        <f t="shared" si="4"/>
        <v>10</v>
      </c>
      <c r="I48" s="6">
        <v>3</v>
      </c>
      <c r="J48">
        <f t="shared" si="2"/>
        <v>6</v>
      </c>
      <c r="L48" s="6" t="s">
        <v>92</v>
      </c>
      <c r="M48" s="6" t="s">
        <v>195</v>
      </c>
      <c r="N48" s="14">
        <v>42</v>
      </c>
      <c r="O48" s="14">
        <v>7</v>
      </c>
      <c r="P48" s="14">
        <v>14</v>
      </c>
      <c r="Q48" s="6" t="s">
        <v>103</v>
      </c>
      <c r="R48">
        <v>4</v>
      </c>
      <c r="S48">
        <f t="shared" si="5"/>
        <v>4</v>
      </c>
      <c r="T48" s="6">
        <v>3</v>
      </c>
      <c r="U48">
        <f t="shared" si="3"/>
        <v>3</v>
      </c>
    </row>
    <row r="49" spans="1:21" ht="12.75">
      <c r="A49" s="6" t="s">
        <v>81</v>
      </c>
      <c r="B49" s="6" t="s">
        <v>144</v>
      </c>
      <c r="C49" s="14">
        <v>25</v>
      </c>
      <c r="D49" s="14">
        <v>4</v>
      </c>
      <c r="E49" s="14">
        <v>3</v>
      </c>
      <c r="F49" s="6" t="s">
        <v>34</v>
      </c>
      <c r="G49">
        <v>5</v>
      </c>
      <c r="H49">
        <f t="shared" si="4"/>
        <v>10</v>
      </c>
      <c r="I49" s="6">
        <v>3</v>
      </c>
      <c r="J49">
        <f t="shared" si="2"/>
        <v>6</v>
      </c>
      <c r="L49" s="6" t="s">
        <v>68</v>
      </c>
      <c r="M49" s="6" t="s">
        <v>193</v>
      </c>
      <c r="N49" s="14">
        <v>10</v>
      </c>
      <c r="O49" s="14">
        <v>1</v>
      </c>
      <c r="P49" s="14">
        <v>2</v>
      </c>
      <c r="Q49" s="6" t="s">
        <v>34</v>
      </c>
      <c r="R49">
        <v>5</v>
      </c>
      <c r="S49">
        <f t="shared" si="5"/>
        <v>10</v>
      </c>
      <c r="T49" s="6">
        <v>2</v>
      </c>
      <c r="U49">
        <f t="shared" si="3"/>
        <v>4</v>
      </c>
    </row>
    <row r="50" spans="1:21" ht="12.75">
      <c r="A50" s="6" t="s">
        <v>149</v>
      </c>
      <c r="B50" s="6" t="s">
        <v>147</v>
      </c>
      <c r="C50" s="14">
        <v>38</v>
      </c>
      <c r="D50" s="14">
        <v>4</v>
      </c>
      <c r="E50" s="14">
        <v>3</v>
      </c>
      <c r="F50" s="6" t="s">
        <v>34</v>
      </c>
      <c r="G50">
        <v>4.5</v>
      </c>
      <c r="H50">
        <f t="shared" si="4"/>
        <v>9</v>
      </c>
      <c r="I50" s="6">
        <v>2</v>
      </c>
      <c r="J50">
        <f t="shared" si="2"/>
        <v>4</v>
      </c>
      <c r="L50" s="6" t="s">
        <v>50</v>
      </c>
      <c r="M50" s="6" t="s">
        <v>51</v>
      </c>
      <c r="N50" s="14">
        <v>74</v>
      </c>
      <c r="O50" s="14">
        <v>6</v>
      </c>
      <c r="P50" s="14">
        <v>7</v>
      </c>
      <c r="Q50" s="6" t="s">
        <v>34</v>
      </c>
      <c r="R50">
        <v>2.5</v>
      </c>
      <c r="S50">
        <f t="shared" si="5"/>
        <v>5</v>
      </c>
      <c r="T50" s="6">
        <v>2.5</v>
      </c>
      <c r="U50">
        <f t="shared" si="3"/>
        <v>5</v>
      </c>
    </row>
    <row r="51" spans="1:21" ht="12.75">
      <c r="A51" s="6" t="s">
        <v>78</v>
      </c>
      <c r="B51" s="6" t="s">
        <v>144</v>
      </c>
      <c r="C51" s="14">
        <v>27</v>
      </c>
      <c r="D51" s="14">
        <v>19</v>
      </c>
      <c r="E51" s="14">
        <v>57</v>
      </c>
      <c r="F51" s="6" t="s">
        <v>103</v>
      </c>
      <c r="G51">
        <v>5</v>
      </c>
      <c r="H51">
        <f t="shared" si="4"/>
        <v>5</v>
      </c>
      <c r="I51" s="6">
        <v>3</v>
      </c>
      <c r="J51">
        <f t="shared" si="2"/>
        <v>3</v>
      </c>
      <c r="L51" s="6" t="s">
        <v>205</v>
      </c>
      <c r="M51" s="6" t="s">
        <v>201</v>
      </c>
      <c r="N51" s="14">
        <v>37</v>
      </c>
      <c r="O51" s="14">
        <v>0</v>
      </c>
      <c r="P51" s="14">
        <v>1</v>
      </c>
      <c r="Q51" s="6" t="s">
        <v>34</v>
      </c>
      <c r="R51" s="6">
        <v>5.5</v>
      </c>
      <c r="S51">
        <f t="shared" si="5"/>
        <v>11</v>
      </c>
      <c r="T51" s="6">
        <v>2</v>
      </c>
      <c r="U51">
        <f t="shared" si="3"/>
        <v>4</v>
      </c>
    </row>
    <row r="52" spans="9:21" ht="18.75">
      <c r="I52" s="6"/>
      <c r="J52">
        <f t="shared" si="2"/>
        <v>0</v>
      </c>
      <c r="K52" s="19"/>
      <c r="L52" s="1"/>
      <c r="T52" s="6"/>
      <c r="U52">
        <f t="shared" si="3"/>
        <v>0</v>
      </c>
    </row>
    <row r="53" spans="1:21" ht="18.75">
      <c r="A53" s="1" t="s">
        <v>0</v>
      </c>
      <c r="B53" s="2" t="s">
        <v>403</v>
      </c>
      <c r="C53" s="1"/>
      <c r="D53" s="3"/>
      <c r="I53" s="6"/>
      <c r="J53">
        <f t="shared" si="2"/>
        <v>0</v>
      </c>
      <c r="T53" s="6"/>
      <c r="U53">
        <f t="shared" si="3"/>
        <v>0</v>
      </c>
    </row>
    <row r="54" spans="1:21" ht="12.75">
      <c r="A54" s="8" t="s">
        <v>135</v>
      </c>
      <c r="I54" s="6"/>
      <c r="J54">
        <f t="shared" si="2"/>
        <v>0</v>
      </c>
      <c r="L54" s="8" t="s">
        <v>137</v>
      </c>
      <c r="T54" s="6"/>
      <c r="U54">
        <f t="shared" si="3"/>
        <v>0</v>
      </c>
    </row>
    <row r="55" spans="1:21" ht="13.5">
      <c r="A55" s="9" t="s">
        <v>21</v>
      </c>
      <c r="B55" s="9" t="s">
        <v>4</v>
      </c>
      <c r="C55" s="9" t="s">
        <v>22</v>
      </c>
      <c r="D55" s="9" t="s">
        <v>23</v>
      </c>
      <c r="E55" s="9" t="s">
        <v>24</v>
      </c>
      <c r="F55" s="9" t="s">
        <v>25</v>
      </c>
      <c r="G55" s="9" t="s">
        <v>439</v>
      </c>
      <c r="H55" s="9" t="s">
        <v>439</v>
      </c>
      <c r="I55" s="6"/>
      <c r="J55">
        <f t="shared" si="2"/>
        <v>0</v>
      </c>
      <c r="L55" s="9" t="s">
        <v>21</v>
      </c>
      <c r="M55" s="9" t="s">
        <v>4</v>
      </c>
      <c r="N55" s="9" t="s">
        <v>22</v>
      </c>
      <c r="O55" s="9" t="s">
        <v>23</v>
      </c>
      <c r="P55" s="9" t="s">
        <v>24</v>
      </c>
      <c r="Q55" s="9" t="s">
        <v>25</v>
      </c>
      <c r="R55" s="9" t="s">
        <v>439</v>
      </c>
      <c r="S55" s="9" t="s">
        <v>439</v>
      </c>
      <c r="T55" s="6"/>
      <c r="U55">
        <f t="shared" si="3"/>
        <v>0</v>
      </c>
    </row>
    <row r="56" spans="1:21" ht="12.75">
      <c r="A56" s="6" t="s">
        <v>187</v>
      </c>
      <c r="B56" s="6" t="s">
        <v>314</v>
      </c>
      <c r="C56" s="14">
        <v>15</v>
      </c>
      <c r="D56" s="14">
        <v>4</v>
      </c>
      <c r="E56" s="14">
        <v>15</v>
      </c>
      <c r="F56" s="6" t="s">
        <v>34</v>
      </c>
      <c r="G56">
        <v>3</v>
      </c>
      <c r="H56">
        <f aca="true" t="shared" si="6" ref="H56:H77">IF(F56="Sunk 1st/2sorties",G56,G56*2)</f>
        <v>6</v>
      </c>
      <c r="I56" s="6">
        <v>1</v>
      </c>
      <c r="J56">
        <f t="shared" si="2"/>
        <v>2</v>
      </c>
      <c r="L56" s="6" t="s">
        <v>68</v>
      </c>
      <c r="M56" s="6" t="s">
        <v>193</v>
      </c>
      <c r="N56" s="14">
        <v>26</v>
      </c>
      <c r="O56" s="14">
        <v>3</v>
      </c>
      <c r="P56" s="14">
        <v>11</v>
      </c>
      <c r="Q56" s="6" t="s">
        <v>34</v>
      </c>
      <c r="R56">
        <v>5</v>
      </c>
      <c r="S56">
        <f aca="true" t="shared" si="7" ref="S56:S76">IF(Q56="Sunk 1st/2sorties",R56,R56*2)</f>
        <v>10</v>
      </c>
      <c r="T56" s="6">
        <v>2</v>
      </c>
      <c r="U56">
        <f t="shared" si="3"/>
        <v>4</v>
      </c>
    </row>
    <row r="57" spans="1:21" ht="12.75">
      <c r="A57" s="6" t="s">
        <v>121</v>
      </c>
      <c r="B57" s="6" t="s">
        <v>122</v>
      </c>
      <c r="C57" s="14">
        <v>8</v>
      </c>
      <c r="D57" s="14">
        <v>1</v>
      </c>
      <c r="E57" s="14">
        <v>0</v>
      </c>
      <c r="F57" s="6" t="s">
        <v>34</v>
      </c>
      <c r="G57">
        <v>3</v>
      </c>
      <c r="H57">
        <f t="shared" si="6"/>
        <v>6</v>
      </c>
      <c r="I57" s="6">
        <v>3</v>
      </c>
      <c r="J57">
        <f t="shared" si="2"/>
        <v>6</v>
      </c>
      <c r="L57" s="6" t="s">
        <v>198</v>
      </c>
      <c r="M57" s="6" t="s">
        <v>199</v>
      </c>
      <c r="N57" s="14">
        <v>18</v>
      </c>
      <c r="O57" s="14">
        <v>1</v>
      </c>
      <c r="P57" s="14">
        <v>4</v>
      </c>
      <c r="Q57" s="6" t="s">
        <v>103</v>
      </c>
      <c r="R57">
        <v>3.5</v>
      </c>
      <c r="S57">
        <f t="shared" si="7"/>
        <v>3.5</v>
      </c>
      <c r="T57" s="6">
        <v>0</v>
      </c>
      <c r="U57">
        <f t="shared" si="3"/>
        <v>0</v>
      </c>
    </row>
    <row r="58" spans="1:21" ht="12.75">
      <c r="A58" s="6" t="s">
        <v>78</v>
      </c>
      <c r="B58" s="6" t="s">
        <v>144</v>
      </c>
      <c r="C58" s="14">
        <v>39</v>
      </c>
      <c r="D58" s="14">
        <v>7</v>
      </c>
      <c r="E58" s="14">
        <v>55</v>
      </c>
      <c r="F58" s="6" t="s">
        <v>103</v>
      </c>
      <c r="G58">
        <v>5</v>
      </c>
      <c r="H58">
        <f t="shared" si="6"/>
        <v>5</v>
      </c>
      <c r="I58" s="6">
        <v>3</v>
      </c>
      <c r="J58">
        <f t="shared" si="2"/>
        <v>3</v>
      </c>
      <c r="L58" s="6" t="s">
        <v>36</v>
      </c>
      <c r="M58" s="6" t="s">
        <v>37</v>
      </c>
      <c r="N58" s="14">
        <v>6</v>
      </c>
      <c r="O58" s="14">
        <v>1</v>
      </c>
      <c r="P58" s="14">
        <v>2</v>
      </c>
      <c r="Q58" s="6" t="s">
        <v>34</v>
      </c>
      <c r="R58">
        <v>3</v>
      </c>
      <c r="S58">
        <f t="shared" si="7"/>
        <v>6</v>
      </c>
      <c r="T58" s="6">
        <v>1</v>
      </c>
      <c r="U58">
        <f t="shared" si="3"/>
        <v>2</v>
      </c>
    </row>
    <row r="59" spans="1:21" ht="12.75">
      <c r="A59" s="6" t="s">
        <v>140</v>
      </c>
      <c r="B59" s="6" t="s">
        <v>115</v>
      </c>
      <c r="C59" s="14">
        <v>1</v>
      </c>
      <c r="D59" s="14">
        <v>0</v>
      </c>
      <c r="E59" s="14">
        <v>0</v>
      </c>
      <c r="F59" s="6" t="s">
        <v>34</v>
      </c>
      <c r="G59">
        <v>3</v>
      </c>
      <c r="H59">
        <f t="shared" si="6"/>
        <v>6</v>
      </c>
      <c r="I59" s="6">
        <v>3</v>
      </c>
      <c r="J59">
        <f t="shared" si="2"/>
        <v>6</v>
      </c>
      <c r="L59" s="6" t="s">
        <v>50</v>
      </c>
      <c r="M59" s="6" t="s">
        <v>51</v>
      </c>
      <c r="N59" s="14">
        <v>8</v>
      </c>
      <c r="O59" s="14">
        <v>0</v>
      </c>
      <c r="P59" s="14">
        <v>0</v>
      </c>
      <c r="Q59" s="6" t="s">
        <v>34</v>
      </c>
      <c r="R59">
        <v>2.5</v>
      </c>
      <c r="S59">
        <f t="shared" si="7"/>
        <v>5</v>
      </c>
      <c r="T59" s="6">
        <v>2.5</v>
      </c>
      <c r="U59">
        <f t="shared" si="3"/>
        <v>5</v>
      </c>
    </row>
    <row r="60" spans="1:21" ht="12.75">
      <c r="A60" s="6" t="s">
        <v>169</v>
      </c>
      <c r="B60" s="6" t="s">
        <v>162</v>
      </c>
      <c r="C60" s="14">
        <v>42</v>
      </c>
      <c r="D60" s="14">
        <v>4</v>
      </c>
      <c r="E60" s="14">
        <v>15</v>
      </c>
      <c r="F60" s="6" t="s">
        <v>34</v>
      </c>
      <c r="G60">
        <v>5</v>
      </c>
      <c r="H60">
        <f t="shared" si="6"/>
        <v>10</v>
      </c>
      <c r="I60" s="6">
        <v>3</v>
      </c>
      <c r="J60">
        <f t="shared" si="2"/>
        <v>6</v>
      </c>
      <c r="L60" s="6" t="s">
        <v>215</v>
      </c>
      <c r="M60" s="6" t="s">
        <v>193</v>
      </c>
      <c r="N60" s="14">
        <v>30</v>
      </c>
      <c r="O60" s="14">
        <v>1</v>
      </c>
      <c r="P60" s="14">
        <v>2</v>
      </c>
      <c r="Q60" s="6" t="s">
        <v>34</v>
      </c>
      <c r="R60">
        <v>5</v>
      </c>
      <c r="S60">
        <f t="shared" si="7"/>
        <v>10</v>
      </c>
      <c r="T60" s="6">
        <v>2</v>
      </c>
      <c r="U60">
        <f t="shared" si="3"/>
        <v>4</v>
      </c>
    </row>
    <row r="61" spans="1:21" ht="12.75">
      <c r="A61" s="6" t="s">
        <v>164</v>
      </c>
      <c r="B61" s="6" t="s">
        <v>165</v>
      </c>
      <c r="C61" s="14">
        <v>7</v>
      </c>
      <c r="D61" s="14">
        <v>0</v>
      </c>
      <c r="E61" s="14">
        <v>0</v>
      </c>
      <c r="F61" s="6" t="s">
        <v>119</v>
      </c>
      <c r="G61">
        <v>2</v>
      </c>
      <c r="H61">
        <f t="shared" si="6"/>
        <v>4</v>
      </c>
      <c r="I61" s="6">
        <v>2</v>
      </c>
      <c r="J61">
        <f t="shared" si="2"/>
        <v>4</v>
      </c>
      <c r="L61" s="6" t="s">
        <v>64</v>
      </c>
      <c r="M61" s="6" t="s">
        <v>65</v>
      </c>
      <c r="N61" s="14">
        <v>11</v>
      </c>
      <c r="O61" s="14">
        <v>2</v>
      </c>
      <c r="P61" s="14">
        <v>2</v>
      </c>
      <c r="Q61" s="6" t="s">
        <v>34</v>
      </c>
      <c r="R61">
        <v>2</v>
      </c>
      <c r="S61">
        <f t="shared" si="7"/>
        <v>4</v>
      </c>
      <c r="T61" s="6">
        <v>2</v>
      </c>
      <c r="U61">
        <f t="shared" si="3"/>
        <v>4</v>
      </c>
    </row>
    <row r="62" spans="1:21" ht="12.75">
      <c r="A62" s="6" t="s">
        <v>100</v>
      </c>
      <c r="B62" s="6" t="s">
        <v>144</v>
      </c>
      <c r="C62" s="14">
        <v>41</v>
      </c>
      <c r="D62" s="14">
        <v>0</v>
      </c>
      <c r="E62" s="14">
        <v>9</v>
      </c>
      <c r="F62" s="6" t="s">
        <v>34</v>
      </c>
      <c r="G62">
        <v>5</v>
      </c>
      <c r="H62">
        <f t="shared" si="6"/>
        <v>10</v>
      </c>
      <c r="I62" s="6">
        <v>3</v>
      </c>
      <c r="J62">
        <f t="shared" si="2"/>
        <v>6</v>
      </c>
      <c r="L62" s="6" t="s">
        <v>210</v>
      </c>
      <c r="M62" s="6" t="s">
        <v>211</v>
      </c>
      <c r="N62" s="14">
        <v>20</v>
      </c>
      <c r="O62" s="14">
        <v>3</v>
      </c>
      <c r="P62" s="14">
        <v>9</v>
      </c>
      <c r="Q62" s="6" t="s">
        <v>103</v>
      </c>
      <c r="R62">
        <v>3.5</v>
      </c>
      <c r="S62">
        <f t="shared" si="7"/>
        <v>3.5</v>
      </c>
      <c r="T62" s="6">
        <v>2</v>
      </c>
      <c r="U62">
        <f t="shared" si="3"/>
        <v>2</v>
      </c>
    </row>
    <row r="63" spans="1:21" ht="12.75">
      <c r="A63" s="6" t="s">
        <v>149</v>
      </c>
      <c r="B63" s="6" t="s">
        <v>147</v>
      </c>
      <c r="C63" s="14">
        <v>34</v>
      </c>
      <c r="D63" s="14">
        <v>6</v>
      </c>
      <c r="E63" s="14">
        <v>5</v>
      </c>
      <c r="F63" s="6" t="s">
        <v>34</v>
      </c>
      <c r="G63">
        <v>4.5</v>
      </c>
      <c r="H63">
        <f t="shared" si="6"/>
        <v>9</v>
      </c>
      <c r="I63" s="6">
        <v>2</v>
      </c>
      <c r="J63">
        <f t="shared" si="2"/>
        <v>4</v>
      </c>
      <c r="L63" s="6" t="s">
        <v>131</v>
      </c>
      <c r="M63" s="6" t="s">
        <v>37</v>
      </c>
      <c r="N63" s="14">
        <v>11</v>
      </c>
      <c r="O63" s="14">
        <v>1</v>
      </c>
      <c r="P63" s="14">
        <v>1</v>
      </c>
      <c r="Q63" s="6" t="s">
        <v>34</v>
      </c>
      <c r="R63">
        <v>3</v>
      </c>
      <c r="S63">
        <f t="shared" si="7"/>
        <v>6</v>
      </c>
      <c r="T63" s="6">
        <v>2</v>
      </c>
      <c r="U63">
        <f t="shared" si="3"/>
        <v>4</v>
      </c>
    </row>
    <row r="64" spans="1:21" ht="12.75">
      <c r="A64" s="6" t="s">
        <v>105</v>
      </c>
      <c r="B64" s="6" t="s">
        <v>106</v>
      </c>
      <c r="C64" s="14">
        <v>1</v>
      </c>
      <c r="D64" s="14">
        <v>0</v>
      </c>
      <c r="E64" s="14">
        <v>0</v>
      </c>
      <c r="F64" s="6" t="s">
        <v>34</v>
      </c>
      <c r="G64">
        <v>2</v>
      </c>
      <c r="H64">
        <f t="shared" si="6"/>
        <v>4</v>
      </c>
      <c r="I64" s="6">
        <v>2</v>
      </c>
      <c r="J64">
        <f t="shared" si="2"/>
        <v>4</v>
      </c>
      <c r="L64" s="6" t="s">
        <v>218</v>
      </c>
      <c r="M64" s="6" t="s">
        <v>395</v>
      </c>
      <c r="N64" s="14">
        <v>5</v>
      </c>
      <c r="O64" s="14">
        <v>0</v>
      </c>
      <c r="P64" s="14">
        <v>0</v>
      </c>
      <c r="Q64" s="6" t="s">
        <v>34</v>
      </c>
      <c r="R64">
        <v>2</v>
      </c>
      <c r="S64">
        <f t="shared" si="7"/>
        <v>4</v>
      </c>
      <c r="T64" s="6">
        <v>2</v>
      </c>
      <c r="U64">
        <f t="shared" si="3"/>
        <v>4</v>
      </c>
    </row>
    <row r="65" spans="1:21" ht="12.75">
      <c r="A65" s="6" t="s">
        <v>81</v>
      </c>
      <c r="B65" s="6" t="s">
        <v>144</v>
      </c>
      <c r="C65" s="14">
        <v>22</v>
      </c>
      <c r="D65" s="14">
        <v>2</v>
      </c>
      <c r="E65" s="14">
        <v>7</v>
      </c>
      <c r="F65" s="6" t="s">
        <v>34</v>
      </c>
      <c r="G65">
        <v>5</v>
      </c>
      <c r="H65">
        <f t="shared" si="6"/>
        <v>10</v>
      </c>
      <c r="I65" s="6">
        <v>3</v>
      </c>
      <c r="J65">
        <f t="shared" si="2"/>
        <v>6</v>
      </c>
      <c r="L65" s="6" t="s">
        <v>74</v>
      </c>
      <c r="M65" s="6" t="s">
        <v>222</v>
      </c>
      <c r="N65" s="14">
        <v>24</v>
      </c>
      <c r="O65" s="14">
        <v>2</v>
      </c>
      <c r="P65" s="14">
        <v>3</v>
      </c>
      <c r="Q65" s="6" t="s">
        <v>34</v>
      </c>
      <c r="R65">
        <v>4.5</v>
      </c>
      <c r="S65">
        <f t="shared" si="7"/>
        <v>9</v>
      </c>
      <c r="T65" s="6">
        <v>2</v>
      </c>
      <c r="U65">
        <f t="shared" si="3"/>
        <v>4</v>
      </c>
    </row>
    <row r="66" spans="1:21" ht="12.75">
      <c r="A66" s="6" t="s">
        <v>114</v>
      </c>
      <c r="B66" s="6" t="s">
        <v>162</v>
      </c>
      <c r="C66" s="14">
        <v>14</v>
      </c>
      <c r="D66" s="14">
        <v>0</v>
      </c>
      <c r="E66" s="14">
        <v>3</v>
      </c>
      <c r="F66" s="6" t="s">
        <v>34</v>
      </c>
      <c r="G66">
        <v>5</v>
      </c>
      <c r="H66">
        <f t="shared" si="6"/>
        <v>10</v>
      </c>
      <c r="I66" s="6">
        <v>3</v>
      </c>
      <c r="J66">
        <f t="shared" si="2"/>
        <v>6</v>
      </c>
      <c r="L66" s="6" t="s">
        <v>60</v>
      </c>
      <c r="M66" s="6" t="s">
        <v>61</v>
      </c>
      <c r="N66" s="14">
        <v>16</v>
      </c>
      <c r="O66" s="14">
        <v>4</v>
      </c>
      <c r="P66" s="14">
        <v>6</v>
      </c>
      <c r="Q66" s="6" t="s">
        <v>34</v>
      </c>
      <c r="R66">
        <v>2.5</v>
      </c>
      <c r="S66">
        <f t="shared" si="7"/>
        <v>5</v>
      </c>
      <c r="T66" s="6">
        <v>2.5</v>
      </c>
      <c r="U66">
        <f t="shared" si="3"/>
        <v>5</v>
      </c>
    </row>
    <row r="67" spans="1:21" ht="12.75">
      <c r="A67" s="6" t="s">
        <v>238</v>
      </c>
      <c r="B67" s="6" t="s">
        <v>180</v>
      </c>
      <c r="C67" s="14">
        <v>17</v>
      </c>
      <c r="D67" s="14">
        <v>5</v>
      </c>
      <c r="E67" s="14">
        <v>11</v>
      </c>
      <c r="F67" s="6" t="s">
        <v>34</v>
      </c>
      <c r="G67">
        <v>3.5</v>
      </c>
      <c r="H67">
        <f t="shared" si="6"/>
        <v>7</v>
      </c>
      <c r="I67" s="6">
        <v>1.5</v>
      </c>
      <c r="J67">
        <f t="shared" si="2"/>
        <v>3</v>
      </c>
      <c r="L67" s="6" t="s">
        <v>132</v>
      </c>
      <c r="M67" s="6" t="s">
        <v>37</v>
      </c>
      <c r="N67" s="14">
        <v>45</v>
      </c>
      <c r="O67" s="14">
        <v>7</v>
      </c>
      <c r="P67" s="14">
        <v>5</v>
      </c>
      <c r="Q67" s="6" t="s">
        <v>34</v>
      </c>
      <c r="R67">
        <v>3</v>
      </c>
      <c r="S67">
        <f t="shared" si="7"/>
        <v>6</v>
      </c>
      <c r="T67" s="6">
        <v>1</v>
      </c>
      <c r="U67">
        <f t="shared" si="3"/>
        <v>2</v>
      </c>
    </row>
    <row r="68" spans="1:21" ht="12.75">
      <c r="A68" s="6" t="s">
        <v>117</v>
      </c>
      <c r="B68" s="6" t="s">
        <v>118</v>
      </c>
      <c r="C68" s="14">
        <v>0</v>
      </c>
      <c r="D68" s="14">
        <v>0</v>
      </c>
      <c r="E68" s="14">
        <v>0</v>
      </c>
      <c r="F68" s="6" t="s">
        <v>34</v>
      </c>
      <c r="G68">
        <v>2</v>
      </c>
      <c r="H68">
        <f t="shared" si="6"/>
        <v>4</v>
      </c>
      <c r="I68" s="6">
        <v>2</v>
      </c>
      <c r="J68">
        <f t="shared" si="2"/>
        <v>4</v>
      </c>
      <c r="L68" s="6" t="s">
        <v>45</v>
      </c>
      <c r="M68" s="6" t="s">
        <v>46</v>
      </c>
      <c r="N68" s="14">
        <v>6</v>
      </c>
      <c r="O68" s="14">
        <v>0</v>
      </c>
      <c r="P68" s="14">
        <v>0</v>
      </c>
      <c r="Q68" s="6" t="s">
        <v>34</v>
      </c>
      <c r="R68">
        <v>2</v>
      </c>
      <c r="S68">
        <f t="shared" si="7"/>
        <v>4</v>
      </c>
      <c r="T68" s="6">
        <v>2</v>
      </c>
      <c r="U68">
        <f t="shared" si="3"/>
        <v>4</v>
      </c>
    </row>
    <row r="69" spans="1:21" ht="12.75">
      <c r="A69" s="6" t="s">
        <v>107</v>
      </c>
      <c r="B69" s="6" t="s">
        <v>108</v>
      </c>
      <c r="C69" s="14">
        <v>2</v>
      </c>
      <c r="D69" s="14">
        <v>0</v>
      </c>
      <c r="E69" s="14">
        <v>0</v>
      </c>
      <c r="F69" s="6" t="s">
        <v>34</v>
      </c>
      <c r="G69">
        <v>3</v>
      </c>
      <c r="H69">
        <f t="shared" si="6"/>
        <v>6</v>
      </c>
      <c r="I69" s="6">
        <v>3</v>
      </c>
      <c r="J69">
        <f aca="true" t="shared" si="8" ref="J69:J132">IF(F69="Sunk 1st/2sorties",I69,I69*2)</f>
        <v>6</v>
      </c>
      <c r="L69" s="6" t="s">
        <v>191</v>
      </c>
      <c r="M69" s="6" t="s">
        <v>37</v>
      </c>
      <c r="N69" s="14">
        <v>10</v>
      </c>
      <c r="O69" s="14">
        <v>1</v>
      </c>
      <c r="P69" s="14">
        <v>5</v>
      </c>
      <c r="Q69" s="6" t="s">
        <v>34</v>
      </c>
      <c r="R69">
        <v>3</v>
      </c>
      <c r="S69">
        <f t="shared" si="7"/>
        <v>6</v>
      </c>
      <c r="T69" s="6">
        <v>1</v>
      </c>
      <c r="U69">
        <f aca="true" t="shared" si="9" ref="U69:U132">IF(Q69="Sunk 1st/2sorties",T69,T69*2)</f>
        <v>2</v>
      </c>
    </row>
    <row r="70" spans="1:21" ht="12.75">
      <c r="A70" s="6" t="s">
        <v>96</v>
      </c>
      <c r="B70" s="6" t="s">
        <v>177</v>
      </c>
      <c r="C70" s="14">
        <v>75</v>
      </c>
      <c r="D70" s="14">
        <v>10</v>
      </c>
      <c r="E70" s="14">
        <v>27</v>
      </c>
      <c r="F70" s="6" t="s">
        <v>119</v>
      </c>
      <c r="G70">
        <v>5.5</v>
      </c>
      <c r="H70">
        <f t="shared" si="6"/>
        <v>11</v>
      </c>
      <c r="I70" s="6">
        <v>1</v>
      </c>
      <c r="J70">
        <f t="shared" si="8"/>
        <v>2</v>
      </c>
      <c r="L70" s="6" t="s">
        <v>225</v>
      </c>
      <c r="M70" s="6" t="s">
        <v>193</v>
      </c>
      <c r="N70" s="14">
        <v>8</v>
      </c>
      <c r="O70" s="14">
        <v>0</v>
      </c>
      <c r="P70" s="14">
        <v>3</v>
      </c>
      <c r="Q70" s="6" t="s">
        <v>34</v>
      </c>
      <c r="R70">
        <v>5</v>
      </c>
      <c r="S70">
        <f t="shared" si="7"/>
        <v>10</v>
      </c>
      <c r="T70" s="6">
        <v>2</v>
      </c>
      <c r="U70">
        <f t="shared" si="9"/>
        <v>4</v>
      </c>
    </row>
    <row r="71" spans="1:21" ht="12.75">
      <c r="A71" s="6" t="s">
        <v>155</v>
      </c>
      <c r="B71" s="6" t="s">
        <v>115</v>
      </c>
      <c r="C71" s="14">
        <v>3</v>
      </c>
      <c r="D71" s="14">
        <v>0</v>
      </c>
      <c r="E71" s="14">
        <v>0</v>
      </c>
      <c r="F71" s="6" t="s">
        <v>34</v>
      </c>
      <c r="G71">
        <v>3</v>
      </c>
      <c r="H71">
        <f t="shared" si="6"/>
        <v>6</v>
      </c>
      <c r="I71" s="6">
        <v>3</v>
      </c>
      <c r="J71">
        <f t="shared" si="8"/>
        <v>6</v>
      </c>
      <c r="L71" s="6" t="s">
        <v>361</v>
      </c>
      <c r="M71" s="6" t="s">
        <v>362</v>
      </c>
      <c r="N71" s="14">
        <v>32</v>
      </c>
      <c r="O71" s="14">
        <v>1</v>
      </c>
      <c r="P71" s="14">
        <v>7</v>
      </c>
      <c r="Q71" s="6" t="s">
        <v>119</v>
      </c>
      <c r="R71">
        <v>4.5</v>
      </c>
      <c r="S71">
        <f t="shared" si="7"/>
        <v>9</v>
      </c>
      <c r="T71" s="6">
        <v>2</v>
      </c>
      <c r="U71">
        <f t="shared" si="9"/>
        <v>4</v>
      </c>
    </row>
    <row r="72" spans="1:21" ht="12.75">
      <c r="A72" s="6" t="s">
        <v>85</v>
      </c>
      <c r="B72" s="6" t="s">
        <v>180</v>
      </c>
      <c r="C72" s="14">
        <v>20</v>
      </c>
      <c r="D72" s="14">
        <v>6</v>
      </c>
      <c r="E72" s="14">
        <v>6</v>
      </c>
      <c r="F72" s="6" t="s">
        <v>119</v>
      </c>
      <c r="G72">
        <v>3.5</v>
      </c>
      <c r="H72">
        <f t="shared" si="6"/>
        <v>7</v>
      </c>
      <c r="I72" s="6">
        <v>2</v>
      </c>
      <c r="J72">
        <f t="shared" si="8"/>
        <v>4</v>
      </c>
      <c r="L72" s="6" t="s">
        <v>92</v>
      </c>
      <c r="M72" s="6" t="s">
        <v>195</v>
      </c>
      <c r="N72" s="14">
        <v>92</v>
      </c>
      <c r="O72" s="14">
        <v>9</v>
      </c>
      <c r="P72" s="14">
        <v>15</v>
      </c>
      <c r="Q72" s="6" t="s">
        <v>34</v>
      </c>
      <c r="R72">
        <v>4</v>
      </c>
      <c r="S72">
        <f t="shared" si="7"/>
        <v>8</v>
      </c>
      <c r="T72" s="6">
        <v>3</v>
      </c>
      <c r="U72">
        <f t="shared" si="9"/>
        <v>6</v>
      </c>
    </row>
    <row r="73" spans="1:21" ht="12.75">
      <c r="A73" s="6" t="s">
        <v>172</v>
      </c>
      <c r="B73" s="6" t="s">
        <v>144</v>
      </c>
      <c r="C73" s="14">
        <v>45</v>
      </c>
      <c r="D73" s="14">
        <v>9</v>
      </c>
      <c r="E73" s="14">
        <v>15</v>
      </c>
      <c r="F73" s="6" t="s">
        <v>34</v>
      </c>
      <c r="G73">
        <v>5</v>
      </c>
      <c r="H73">
        <f t="shared" si="6"/>
        <v>10</v>
      </c>
      <c r="I73" s="6">
        <v>3</v>
      </c>
      <c r="J73">
        <f t="shared" si="8"/>
        <v>6</v>
      </c>
      <c r="L73" s="6" t="s">
        <v>54</v>
      </c>
      <c r="M73" s="6" t="s">
        <v>55</v>
      </c>
      <c r="N73" s="14">
        <v>14</v>
      </c>
      <c r="O73" s="14">
        <v>1</v>
      </c>
      <c r="P73" s="14">
        <v>0</v>
      </c>
      <c r="Q73" s="6" t="s">
        <v>34</v>
      </c>
      <c r="R73">
        <v>2.5</v>
      </c>
      <c r="S73">
        <f t="shared" si="7"/>
        <v>5</v>
      </c>
      <c r="T73" s="6">
        <v>2.5</v>
      </c>
      <c r="U73">
        <f t="shared" si="9"/>
        <v>5</v>
      </c>
    </row>
    <row r="74" spans="1:21" ht="12.75">
      <c r="A74" s="6" t="s">
        <v>88</v>
      </c>
      <c r="B74" s="6" t="s">
        <v>89</v>
      </c>
      <c r="C74" s="14">
        <v>25</v>
      </c>
      <c r="D74" s="14">
        <v>1</v>
      </c>
      <c r="E74" s="14">
        <v>5</v>
      </c>
      <c r="F74" s="6" t="s">
        <v>34</v>
      </c>
      <c r="G74">
        <v>2</v>
      </c>
      <c r="H74">
        <f t="shared" si="6"/>
        <v>4</v>
      </c>
      <c r="I74" s="6">
        <v>2</v>
      </c>
      <c r="J74">
        <f t="shared" si="8"/>
        <v>4</v>
      </c>
      <c r="L74" s="6" t="s">
        <v>326</v>
      </c>
      <c r="M74" s="6" t="s">
        <v>327</v>
      </c>
      <c r="N74" s="14">
        <v>9</v>
      </c>
      <c r="O74" s="14">
        <v>0</v>
      </c>
      <c r="P74" s="14">
        <v>0</v>
      </c>
      <c r="Q74" s="6" t="s">
        <v>34</v>
      </c>
      <c r="R74">
        <v>3.5</v>
      </c>
      <c r="S74">
        <f t="shared" si="7"/>
        <v>7</v>
      </c>
      <c r="T74" s="6">
        <v>1</v>
      </c>
      <c r="U74">
        <f t="shared" si="9"/>
        <v>2</v>
      </c>
    </row>
    <row r="75" spans="1:21" ht="12.75">
      <c r="A75" s="6" t="s">
        <v>112</v>
      </c>
      <c r="B75" s="6" t="s">
        <v>147</v>
      </c>
      <c r="C75" s="14">
        <v>30</v>
      </c>
      <c r="D75" s="14">
        <v>1</v>
      </c>
      <c r="E75" s="14">
        <v>6</v>
      </c>
      <c r="F75" s="6" t="s">
        <v>34</v>
      </c>
      <c r="G75">
        <v>4.5</v>
      </c>
      <c r="H75">
        <f t="shared" si="6"/>
        <v>9</v>
      </c>
      <c r="I75" s="6">
        <v>2</v>
      </c>
      <c r="J75">
        <f t="shared" si="8"/>
        <v>4</v>
      </c>
      <c r="L75" s="6" t="s">
        <v>200</v>
      </c>
      <c r="M75" s="6" t="s">
        <v>201</v>
      </c>
      <c r="N75" s="14">
        <v>59</v>
      </c>
      <c r="O75" s="14">
        <v>2</v>
      </c>
      <c r="P75" s="14">
        <v>14</v>
      </c>
      <c r="Q75" s="6" t="s">
        <v>34</v>
      </c>
      <c r="R75">
        <v>5.5</v>
      </c>
      <c r="S75">
        <f t="shared" si="7"/>
        <v>11</v>
      </c>
      <c r="T75" s="6">
        <v>2</v>
      </c>
      <c r="U75">
        <f t="shared" si="9"/>
        <v>4</v>
      </c>
    </row>
    <row r="76" spans="1:21" ht="12.75">
      <c r="A76" s="6" t="s">
        <v>29</v>
      </c>
      <c r="B76" s="6" t="s">
        <v>30</v>
      </c>
      <c r="C76" s="14">
        <v>40</v>
      </c>
      <c r="D76" s="14">
        <v>3</v>
      </c>
      <c r="E76" s="14">
        <v>7</v>
      </c>
      <c r="F76" s="6" t="s">
        <v>34</v>
      </c>
      <c r="G76">
        <v>4.5</v>
      </c>
      <c r="H76">
        <f t="shared" si="6"/>
        <v>9</v>
      </c>
      <c r="I76" s="6">
        <v>2</v>
      </c>
      <c r="J76">
        <f t="shared" si="8"/>
        <v>4</v>
      </c>
      <c r="L76" s="6" t="s">
        <v>205</v>
      </c>
      <c r="M76" s="6" t="s">
        <v>201</v>
      </c>
      <c r="N76" s="14">
        <v>37</v>
      </c>
      <c r="O76" s="14">
        <v>3</v>
      </c>
      <c r="P76" s="14">
        <v>27</v>
      </c>
      <c r="Q76" s="6" t="s">
        <v>34</v>
      </c>
      <c r="R76">
        <v>5.5</v>
      </c>
      <c r="S76">
        <f t="shared" si="7"/>
        <v>11</v>
      </c>
      <c r="T76" s="6">
        <v>2</v>
      </c>
      <c r="U76">
        <f t="shared" si="9"/>
        <v>4</v>
      </c>
    </row>
    <row r="77" spans="1:21" ht="13.5" customHeight="1">
      <c r="A77" s="6" t="s">
        <v>109</v>
      </c>
      <c r="B77" s="6" t="s">
        <v>110</v>
      </c>
      <c r="C77" s="14">
        <v>2</v>
      </c>
      <c r="D77" s="14">
        <v>0</v>
      </c>
      <c r="E77" s="14">
        <v>0</v>
      </c>
      <c r="F77" s="6" t="s">
        <v>34</v>
      </c>
      <c r="G77">
        <v>2</v>
      </c>
      <c r="H77">
        <f t="shared" si="6"/>
        <v>4</v>
      </c>
      <c r="I77" s="6">
        <v>2</v>
      </c>
      <c r="J77">
        <f t="shared" si="8"/>
        <v>4</v>
      </c>
      <c r="L77" s="1"/>
      <c r="R77" s="6"/>
      <c r="T77" s="6"/>
      <c r="U77">
        <f t="shared" si="9"/>
        <v>0</v>
      </c>
    </row>
    <row r="78" spans="9:21" ht="12.75">
      <c r="I78" s="6"/>
      <c r="J78">
        <f t="shared" si="8"/>
        <v>0</v>
      </c>
      <c r="K78" s="19"/>
      <c r="T78" s="6"/>
      <c r="U78">
        <f t="shared" si="9"/>
        <v>0</v>
      </c>
    </row>
    <row r="79" spans="9:21" ht="12.75">
      <c r="I79" s="6"/>
      <c r="J79">
        <f t="shared" si="8"/>
        <v>0</v>
      </c>
      <c r="T79" s="6"/>
      <c r="U79">
        <f t="shared" si="9"/>
        <v>0</v>
      </c>
    </row>
    <row r="80" spans="1:21" ht="18.75">
      <c r="A80" s="1" t="s">
        <v>0</v>
      </c>
      <c r="B80" s="2" t="s">
        <v>420</v>
      </c>
      <c r="C80" s="1"/>
      <c r="D80" s="3"/>
      <c r="I80" s="6"/>
      <c r="J80">
        <f t="shared" si="8"/>
        <v>0</v>
      </c>
      <c r="T80" s="6"/>
      <c r="U80">
        <f t="shared" si="9"/>
        <v>0</v>
      </c>
    </row>
    <row r="81" spans="1:21" ht="12.75">
      <c r="A81" s="8" t="s">
        <v>135</v>
      </c>
      <c r="I81" s="6"/>
      <c r="J81">
        <f t="shared" si="8"/>
        <v>0</v>
      </c>
      <c r="L81" s="8" t="s">
        <v>137</v>
      </c>
      <c r="T81" s="6"/>
      <c r="U81">
        <f t="shared" si="9"/>
        <v>0</v>
      </c>
    </row>
    <row r="82" spans="1:21" ht="13.5">
      <c r="A82" s="9" t="s">
        <v>21</v>
      </c>
      <c r="B82" s="9" t="s">
        <v>4</v>
      </c>
      <c r="C82" s="9" t="s">
        <v>22</v>
      </c>
      <c r="D82" s="9" t="s">
        <v>23</v>
      </c>
      <c r="E82" s="9" t="s">
        <v>24</v>
      </c>
      <c r="F82" s="9" t="s">
        <v>25</v>
      </c>
      <c r="G82" s="9" t="s">
        <v>439</v>
      </c>
      <c r="H82" s="9" t="s">
        <v>439</v>
      </c>
      <c r="I82" s="6"/>
      <c r="J82">
        <f t="shared" si="8"/>
        <v>0</v>
      </c>
      <c r="L82" s="9" t="s">
        <v>21</v>
      </c>
      <c r="M82" s="9" t="s">
        <v>4</v>
      </c>
      <c r="N82" s="9" t="s">
        <v>22</v>
      </c>
      <c r="O82" s="9" t="s">
        <v>23</v>
      </c>
      <c r="P82" s="9" t="s">
        <v>24</v>
      </c>
      <c r="Q82" s="9" t="s">
        <v>25</v>
      </c>
      <c r="R82" s="9" t="s">
        <v>439</v>
      </c>
      <c r="S82" s="9" t="s">
        <v>439</v>
      </c>
      <c r="T82" s="6"/>
      <c r="U82">
        <f t="shared" si="9"/>
        <v>0</v>
      </c>
    </row>
    <row r="83" spans="1:21" ht="12.75">
      <c r="A83" s="6" t="s">
        <v>187</v>
      </c>
      <c r="B83" s="6" t="s">
        <v>314</v>
      </c>
      <c r="C83" s="14">
        <v>7</v>
      </c>
      <c r="D83" s="14">
        <v>3</v>
      </c>
      <c r="E83" s="14">
        <v>1</v>
      </c>
      <c r="F83" s="6" t="s">
        <v>34</v>
      </c>
      <c r="G83">
        <v>3</v>
      </c>
      <c r="H83">
        <f>G83</f>
        <v>3</v>
      </c>
      <c r="I83" s="6">
        <v>1</v>
      </c>
      <c r="J83">
        <f aca="true" t="shared" si="10" ref="J83:J88">IF(F83="Sunk 1st/2sorties",I83,I83*1)</f>
        <v>1</v>
      </c>
      <c r="L83" s="6" t="s">
        <v>50</v>
      </c>
      <c r="M83" s="6" t="s">
        <v>51</v>
      </c>
      <c r="N83" s="14">
        <v>0</v>
      </c>
      <c r="O83" s="14">
        <v>0</v>
      </c>
      <c r="P83" s="14">
        <v>0</v>
      </c>
      <c r="Q83" s="6" t="s">
        <v>34</v>
      </c>
      <c r="R83">
        <v>2.5</v>
      </c>
      <c r="S83">
        <f aca="true" t="shared" si="11" ref="S83:S94">R83</f>
        <v>2.5</v>
      </c>
      <c r="T83" s="6">
        <v>2.5</v>
      </c>
      <c r="U83">
        <f>IF(Q83="Sunk 1st/2sorties",T83,T83*1)</f>
        <v>2.5</v>
      </c>
    </row>
    <row r="84" spans="1:21" ht="12.75">
      <c r="A84" s="6" t="s">
        <v>238</v>
      </c>
      <c r="B84" s="6" t="s">
        <v>180</v>
      </c>
      <c r="C84" s="14">
        <v>56</v>
      </c>
      <c r="D84" s="14">
        <v>19</v>
      </c>
      <c r="E84" s="14">
        <v>26</v>
      </c>
      <c r="F84" s="6" t="s">
        <v>119</v>
      </c>
      <c r="G84">
        <v>3.5</v>
      </c>
      <c r="H84">
        <f>G84</f>
        <v>3.5</v>
      </c>
      <c r="I84" s="6">
        <v>1.5</v>
      </c>
      <c r="J84">
        <f t="shared" si="10"/>
        <v>1.5</v>
      </c>
      <c r="L84" s="6" t="s">
        <v>225</v>
      </c>
      <c r="M84" s="6" t="s">
        <v>193</v>
      </c>
      <c r="N84" s="14">
        <v>0</v>
      </c>
      <c r="O84" s="14">
        <v>1</v>
      </c>
      <c r="P84" s="14">
        <v>0</v>
      </c>
      <c r="Q84" s="6" t="s">
        <v>34</v>
      </c>
      <c r="R84">
        <v>5</v>
      </c>
      <c r="S84">
        <f t="shared" si="11"/>
        <v>5</v>
      </c>
      <c r="T84" s="6">
        <v>2</v>
      </c>
      <c r="U84">
        <f aca="true" t="shared" si="12" ref="U84:U94">IF(Q84="Sunk 1st/2sorties",T84,T84*1)</f>
        <v>2</v>
      </c>
    </row>
    <row r="85" spans="1:21" ht="12.75">
      <c r="A85" s="6" t="s">
        <v>96</v>
      </c>
      <c r="B85" s="6" t="s">
        <v>97</v>
      </c>
      <c r="C85" s="14">
        <v>12</v>
      </c>
      <c r="D85" s="14">
        <v>0</v>
      </c>
      <c r="E85" s="14">
        <v>0</v>
      </c>
      <c r="F85" s="6" t="s">
        <v>119</v>
      </c>
      <c r="G85">
        <v>2</v>
      </c>
      <c r="H85">
        <f>G85</f>
        <v>2</v>
      </c>
      <c r="I85" s="6">
        <v>2</v>
      </c>
      <c r="J85">
        <f t="shared" si="10"/>
        <v>2</v>
      </c>
      <c r="L85" s="6" t="s">
        <v>131</v>
      </c>
      <c r="M85" s="6" t="s">
        <v>37</v>
      </c>
      <c r="N85" s="14">
        <v>1</v>
      </c>
      <c r="O85" s="14">
        <v>0</v>
      </c>
      <c r="P85" s="14">
        <v>0</v>
      </c>
      <c r="Q85" s="6" t="s">
        <v>34</v>
      </c>
      <c r="R85">
        <v>4</v>
      </c>
      <c r="S85">
        <f t="shared" si="11"/>
        <v>4</v>
      </c>
      <c r="T85" s="6">
        <v>1</v>
      </c>
      <c r="U85">
        <f t="shared" si="12"/>
        <v>1</v>
      </c>
    </row>
    <row r="86" spans="1:21" ht="12.75">
      <c r="A86" s="6" t="s">
        <v>109</v>
      </c>
      <c r="B86" s="6" t="s">
        <v>110</v>
      </c>
      <c r="C86" s="14">
        <v>0</v>
      </c>
      <c r="D86" s="14">
        <v>2</v>
      </c>
      <c r="E86" s="14">
        <v>0</v>
      </c>
      <c r="F86" s="6" t="s">
        <v>34</v>
      </c>
      <c r="G86">
        <v>2</v>
      </c>
      <c r="H86">
        <f>G86</f>
        <v>2</v>
      </c>
      <c r="I86" s="6">
        <v>2</v>
      </c>
      <c r="J86">
        <f t="shared" si="10"/>
        <v>2</v>
      </c>
      <c r="L86" s="6" t="s">
        <v>326</v>
      </c>
      <c r="M86" s="6" t="s">
        <v>327</v>
      </c>
      <c r="N86" s="14">
        <v>1</v>
      </c>
      <c r="O86" s="14">
        <v>0</v>
      </c>
      <c r="P86" s="14">
        <v>0</v>
      </c>
      <c r="Q86" s="6" t="s">
        <v>34</v>
      </c>
      <c r="R86">
        <v>4.5</v>
      </c>
      <c r="S86">
        <f t="shared" si="11"/>
        <v>4.5</v>
      </c>
      <c r="T86" s="6">
        <v>1</v>
      </c>
      <c r="U86">
        <f t="shared" si="12"/>
        <v>1</v>
      </c>
    </row>
    <row r="87" spans="1:21" ht="12.75">
      <c r="A87" s="6" t="s">
        <v>78</v>
      </c>
      <c r="B87" s="6" t="s">
        <v>79</v>
      </c>
      <c r="C87" s="14">
        <v>0</v>
      </c>
      <c r="D87" s="14">
        <v>0</v>
      </c>
      <c r="E87" s="14">
        <v>0</v>
      </c>
      <c r="F87" s="6" t="s">
        <v>34</v>
      </c>
      <c r="G87">
        <v>0</v>
      </c>
      <c r="H87">
        <v>0</v>
      </c>
      <c r="I87" s="6">
        <v>2</v>
      </c>
      <c r="J87">
        <f t="shared" si="10"/>
        <v>2</v>
      </c>
      <c r="L87" s="6" t="s">
        <v>361</v>
      </c>
      <c r="M87" s="6" t="s">
        <v>362</v>
      </c>
      <c r="N87" s="14">
        <v>7</v>
      </c>
      <c r="O87" s="14">
        <v>0</v>
      </c>
      <c r="P87" s="14">
        <v>0</v>
      </c>
      <c r="Q87" s="6" t="s">
        <v>34</v>
      </c>
      <c r="R87">
        <v>4.5</v>
      </c>
      <c r="S87">
        <f t="shared" si="11"/>
        <v>4.5</v>
      </c>
      <c r="T87" s="6">
        <v>2</v>
      </c>
      <c r="U87">
        <f t="shared" si="12"/>
        <v>2</v>
      </c>
    </row>
    <row r="88" spans="1:21" ht="12.75">
      <c r="A88" s="6" t="s">
        <v>88</v>
      </c>
      <c r="B88" s="6" t="s">
        <v>89</v>
      </c>
      <c r="C88" s="14">
        <v>13</v>
      </c>
      <c r="D88" s="14">
        <v>1</v>
      </c>
      <c r="E88" s="14">
        <v>3</v>
      </c>
      <c r="F88" s="6" t="s">
        <v>34</v>
      </c>
      <c r="G88">
        <v>2</v>
      </c>
      <c r="H88">
        <f>G88</f>
        <v>2</v>
      </c>
      <c r="I88" s="6">
        <v>2</v>
      </c>
      <c r="J88">
        <f t="shared" si="10"/>
        <v>2</v>
      </c>
      <c r="L88" s="6" t="s">
        <v>92</v>
      </c>
      <c r="M88" s="6" t="s">
        <v>195</v>
      </c>
      <c r="N88" s="14">
        <v>0</v>
      </c>
      <c r="O88" s="14">
        <v>0</v>
      </c>
      <c r="P88" s="14">
        <v>0</v>
      </c>
      <c r="Q88" s="6" t="s">
        <v>34</v>
      </c>
      <c r="R88">
        <v>4</v>
      </c>
      <c r="S88">
        <f t="shared" si="11"/>
        <v>4</v>
      </c>
      <c r="T88" s="6">
        <v>3</v>
      </c>
      <c r="U88">
        <f t="shared" si="12"/>
        <v>3</v>
      </c>
    </row>
    <row r="89" spans="9:21" ht="12.75">
      <c r="I89" s="6"/>
      <c r="J89">
        <f t="shared" si="8"/>
        <v>0</v>
      </c>
      <c r="K89" s="19"/>
      <c r="L89" s="6" t="s">
        <v>132</v>
      </c>
      <c r="M89" s="6" t="s">
        <v>37</v>
      </c>
      <c r="N89" s="14">
        <v>7</v>
      </c>
      <c r="O89" s="14">
        <v>0</v>
      </c>
      <c r="P89" s="14">
        <v>0</v>
      </c>
      <c r="Q89" s="6" t="s">
        <v>34</v>
      </c>
      <c r="R89">
        <v>3</v>
      </c>
      <c r="S89">
        <f t="shared" si="11"/>
        <v>3</v>
      </c>
      <c r="T89" s="6">
        <v>1</v>
      </c>
      <c r="U89">
        <f t="shared" si="12"/>
        <v>1</v>
      </c>
    </row>
    <row r="90" spans="9:21" ht="12.75">
      <c r="I90" s="6"/>
      <c r="J90">
        <f t="shared" si="8"/>
        <v>0</v>
      </c>
      <c r="L90" s="6" t="s">
        <v>36</v>
      </c>
      <c r="M90" s="6" t="s">
        <v>37</v>
      </c>
      <c r="N90" s="14">
        <v>2</v>
      </c>
      <c r="O90" s="14">
        <v>0</v>
      </c>
      <c r="P90" s="14">
        <v>0</v>
      </c>
      <c r="Q90" s="6" t="s">
        <v>34</v>
      </c>
      <c r="R90">
        <v>3</v>
      </c>
      <c r="S90">
        <f t="shared" si="11"/>
        <v>3</v>
      </c>
      <c r="T90" s="6">
        <v>1</v>
      </c>
      <c r="U90">
        <f t="shared" si="12"/>
        <v>1</v>
      </c>
    </row>
    <row r="91" spans="9:21" ht="12.75">
      <c r="I91" s="6"/>
      <c r="J91">
        <f t="shared" si="8"/>
        <v>0</v>
      </c>
      <c r="L91" s="6" t="s">
        <v>60</v>
      </c>
      <c r="M91" s="6" t="s">
        <v>61</v>
      </c>
      <c r="N91" s="14">
        <v>2</v>
      </c>
      <c r="O91" s="14">
        <v>0</v>
      </c>
      <c r="P91" s="14">
        <v>0</v>
      </c>
      <c r="Q91" s="6" t="s">
        <v>34</v>
      </c>
      <c r="R91">
        <v>2.5</v>
      </c>
      <c r="S91">
        <f t="shared" si="11"/>
        <v>2.5</v>
      </c>
      <c r="T91" s="6">
        <v>2.5</v>
      </c>
      <c r="U91">
        <f t="shared" si="12"/>
        <v>2.5</v>
      </c>
    </row>
    <row r="92" spans="9:21" ht="12.75">
      <c r="I92" s="6"/>
      <c r="J92">
        <f t="shared" si="8"/>
        <v>0</v>
      </c>
      <c r="L92" s="6" t="s">
        <v>205</v>
      </c>
      <c r="M92" s="6" t="s">
        <v>201</v>
      </c>
      <c r="N92" s="14">
        <v>3</v>
      </c>
      <c r="O92" s="14">
        <v>0</v>
      </c>
      <c r="P92" s="14">
        <v>1</v>
      </c>
      <c r="Q92" s="6" t="s">
        <v>34</v>
      </c>
      <c r="R92">
        <v>5.5</v>
      </c>
      <c r="S92">
        <f t="shared" si="11"/>
        <v>5.5</v>
      </c>
      <c r="T92" s="6">
        <v>2</v>
      </c>
      <c r="U92">
        <f t="shared" si="12"/>
        <v>2</v>
      </c>
    </row>
    <row r="93" spans="9:21" ht="12.75">
      <c r="I93" s="6"/>
      <c r="J93">
        <f t="shared" si="8"/>
        <v>0</v>
      </c>
      <c r="L93" s="6" t="s">
        <v>68</v>
      </c>
      <c r="M93" s="6" t="s">
        <v>69</v>
      </c>
      <c r="N93" s="14">
        <v>0</v>
      </c>
      <c r="O93" s="14">
        <v>0</v>
      </c>
      <c r="P93" s="14">
        <v>0</v>
      </c>
      <c r="Q93" s="6" t="s">
        <v>34</v>
      </c>
      <c r="R93">
        <v>2</v>
      </c>
      <c r="S93">
        <f t="shared" si="11"/>
        <v>2</v>
      </c>
      <c r="T93" s="6">
        <v>2</v>
      </c>
      <c r="U93">
        <f t="shared" si="12"/>
        <v>2</v>
      </c>
    </row>
    <row r="94" spans="9:21" ht="12.75">
      <c r="I94" s="6"/>
      <c r="J94">
        <f t="shared" si="8"/>
        <v>0</v>
      </c>
      <c r="L94" s="6" t="s">
        <v>74</v>
      </c>
      <c r="M94" s="6" t="s">
        <v>75</v>
      </c>
      <c r="N94" s="14">
        <v>2</v>
      </c>
      <c r="O94" s="14">
        <v>0</v>
      </c>
      <c r="P94" s="14">
        <v>0</v>
      </c>
      <c r="Q94" s="6" t="s">
        <v>34</v>
      </c>
      <c r="R94">
        <v>2</v>
      </c>
      <c r="S94">
        <f t="shared" si="11"/>
        <v>2</v>
      </c>
      <c r="T94" s="6">
        <v>2</v>
      </c>
      <c r="U94">
        <f t="shared" si="12"/>
        <v>2</v>
      </c>
    </row>
    <row r="95" spans="9:21" ht="18.75">
      <c r="I95" s="6"/>
      <c r="J95">
        <f t="shared" si="8"/>
        <v>0</v>
      </c>
      <c r="L95" s="1"/>
      <c r="T95" s="6"/>
      <c r="U95">
        <f t="shared" si="9"/>
        <v>0</v>
      </c>
    </row>
    <row r="96" spans="1:21" ht="18.75">
      <c r="A96" s="1" t="s">
        <v>0</v>
      </c>
      <c r="B96" s="2" t="s">
        <v>426</v>
      </c>
      <c r="C96" s="1"/>
      <c r="D96" s="3"/>
      <c r="I96" s="6"/>
      <c r="J96">
        <f t="shared" si="8"/>
        <v>0</v>
      </c>
      <c r="T96" s="6"/>
      <c r="U96">
        <f t="shared" si="9"/>
        <v>0</v>
      </c>
    </row>
    <row r="97" spans="1:21" ht="12.75">
      <c r="A97" s="8" t="s">
        <v>135</v>
      </c>
      <c r="I97" s="6"/>
      <c r="J97">
        <f t="shared" si="8"/>
        <v>0</v>
      </c>
      <c r="L97" s="8" t="s">
        <v>137</v>
      </c>
      <c r="T97" s="6"/>
      <c r="U97">
        <f t="shared" si="9"/>
        <v>0</v>
      </c>
    </row>
    <row r="98" spans="1:21" ht="13.5">
      <c r="A98" s="9" t="s">
        <v>21</v>
      </c>
      <c r="B98" s="9" t="s">
        <v>4</v>
      </c>
      <c r="C98" s="9" t="s">
        <v>22</v>
      </c>
      <c r="D98" s="9" t="s">
        <v>23</v>
      </c>
      <c r="E98" s="9" t="s">
        <v>24</v>
      </c>
      <c r="F98" s="9" t="s">
        <v>25</v>
      </c>
      <c r="G98" s="9" t="s">
        <v>439</v>
      </c>
      <c r="H98" s="9" t="s">
        <v>439</v>
      </c>
      <c r="I98" s="6"/>
      <c r="J98">
        <f t="shared" si="8"/>
        <v>0</v>
      </c>
      <c r="L98" s="9" t="s">
        <v>21</v>
      </c>
      <c r="M98" s="9" t="s">
        <v>4</v>
      </c>
      <c r="N98" s="9" t="s">
        <v>22</v>
      </c>
      <c r="O98" s="9" t="s">
        <v>23</v>
      </c>
      <c r="P98" s="9" t="s">
        <v>24</v>
      </c>
      <c r="Q98" s="9" t="s">
        <v>25</v>
      </c>
      <c r="R98" s="9" t="s">
        <v>439</v>
      </c>
      <c r="S98" s="9" t="s">
        <v>439</v>
      </c>
      <c r="T98" s="6"/>
      <c r="U98">
        <f t="shared" si="9"/>
        <v>0</v>
      </c>
    </row>
    <row r="99" spans="1:21" ht="12.75">
      <c r="A99" s="6" t="s">
        <v>187</v>
      </c>
      <c r="B99" s="6" t="s">
        <v>314</v>
      </c>
      <c r="C99" s="14">
        <v>5</v>
      </c>
      <c r="D99" s="14">
        <v>0</v>
      </c>
      <c r="E99" s="14">
        <v>1</v>
      </c>
      <c r="F99" s="6" t="s">
        <v>103</v>
      </c>
      <c r="G99">
        <v>3</v>
      </c>
      <c r="H99">
        <f aca="true" t="shared" si="13" ref="H99:H121">IF(F99="Sunk 1st/2sorties",G99,G99*2)</f>
        <v>3</v>
      </c>
      <c r="I99" s="6">
        <v>1</v>
      </c>
      <c r="J99">
        <f t="shared" si="8"/>
        <v>1</v>
      </c>
      <c r="L99" s="6" t="s">
        <v>68</v>
      </c>
      <c r="M99" s="6" t="s">
        <v>193</v>
      </c>
      <c r="N99" s="14">
        <v>74</v>
      </c>
      <c r="O99" s="14">
        <v>8</v>
      </c>
      <c r="P99" s="14">
        <v>8</v>
      </c>
      <c r="Q99" s="6" t="s">
        <v>34</v>
      </c>
      <c r="R99">
        <v>5</v>
      </c>
      <c r="S99">
        <f aca="true" t="shared" si="14" ref="S99:S120">IF(Q99="Sunk 1st/2sorties",R99,R99*2)</f>
        <v>10</v>
      </c>
      <c r="T99" s="6">
        <v>2</v>
      </c>
      <c r="U99">
        <f t="shared" si="9"/>
        <v>4</v>
      </c>
    </row>
    <row r="100" spans="1:21" ht="12.75">
      <c r="A100" s="6" t="s">
        <v>121</v>
      </c>
      <c r="B100" s="6" t="s">
        <v>122</v>
      </c>
      <c r="C100" s="14">
        <v>7</v>
      </c>
      <c r="D100" s="14">
        <v>1</v>
      </c>
      <c r="E100" s="14">
        <v>0</v>
      </c>
      <c r="F100" s="6" t="s">
        <v>34</v>
      </c>
      <c r="G100">
        <v>3</v>
      </c>
      <c r="H100">
        <f t="shared" si="13"/>
        <v>6</v>
      </c>
      <c r="I100" s="6">
        <v>3</v>
      </c>
      <c r="J100">
        <f t="shared" si="8"/>
        <v>6</v>
      </c>
      <c r="L100" s="6" t="s">
        <v>198</v>
      </c>
      <c r="M100" s="6" t="s">
        <v>199</v>
      </c>
      <c r="N100" s="14">
        <v>13</v>
      </c>
      <c r="O100" s="14">
        <v>2</v>
      </c>
      <c r="P100" s="14">
        <v>2</v>
      </c>
      <c r="Q100" s="6" t="s">
        <v>34</v>
      </c>
      <c r="R100">
        <v>3.5</v>
      </c>
      <c r="S100">
        <f t="shared" si="14"/>
        <v>7</v>
      </c>
      <c r="T100" s="6">
        <v>0</v>
      </c>
      <c r="U100">
        <f t="shared" si="9"/>
        <v>0</v>
      </c>
    </row>
    <row r="101" spans="1:21" ht="12.75">
      <c r="A101" s="6" t="s">
        <v>78</v>
      </c>
      <c r="B101" s="6" t="s">
        <v>144</v>
      </c>
      <c r="C101" s="14">
        <v>30</v>
      </c>
      <c r="D101" s="14">
        <v>8</v>
      </c>
      <c r="E101" s="14">
        <v>15</v>
      </c>
      <c r="F101" s="6" t="s">
        <v>34</v>
      </c>
      <c r="G101">
        <v>5</v>
      </c>
      <c r="H101">
        <f t="shared" si="13"/>
        <v>10</v>
      </c>
      <c r="I101" s="6">
        <v>3</v>
      </c>
      <c r="J101">
        <f t="shared" si="8"/>
        <v>6</v>
      </c>
      <c r="L101" s="6" t="s">
        <v>36</v>
      </c>
      <c r="M101" s="6" t="s">
        <v>37</v>
      </c>
      <c r="N101" s="14">
        <v>5</v>
      </c>
      <c r="O101" s="14">
        <v>2</v>
      </c>
      <c r="P101" s="14">
        <v>0</v>
      </c>
      <c r="Q101" s="6" t="s">
        <v>34</v>
      </c>
      <c r="R101">
        <v>3</v>
      </c>
      <c r="S101">
        <f t="shared" si="14"/>
        <v>6</v>
      </c>
      <c r="T101" s="6">
        <v>1</v>
      </c>
      <c r="U101">
        <f t="shared" si="9"/>
        <v>2</v>
      </c>
    </row>
    <row r="102" spans="1:21" ht="12.75">
      <c r="A102" s="6" t="s">
        <v>140</v>
      </c>
      <c r="B102" s="6" t="s">
        <v>141</v>
      </c>
      <c r="C102" s="14">
        <v>9</v>
      </c>
      <c r="D102" s="14">
        <v>3</v>
      </c>
      <c r="E102" s="14">
        <v>16</v>
      </c>
      <c r="F102" s="6" t="s">
        <v>34</v>
      </c>
      <c r="G102">
        <v>3.5</v>
      </c>
      <c r="H102">
        <f t="shared" si="13"/>
        <v>7</v>
      </c>
      <c r="I102" s="6">
        <v>1</v>
      </c>
      <c r="J102">
        <f t="shared" si="8"/>
        <v>2</v>
      </c>
      <c r="L102" s="6" t="s">
        <v>50</v>
      </c>
      <c r="M102" s="6" t="s">
        <v>51</v>
      </c>
      <c r="N102" s="14">
        <v>15</v>
      </c>
      <c r="O102" s="14">
        <v>2</v>
      </c>
      <c r="P102" s="14">
        <v>0</v>
      </c>
      <c r="Q102" s="6" t="s">
        <v>34</v>
      </c>
      <c r="R102">
        <v>2.5</v>
      </c>
      <c r="S102">
        <f t="shared" si="14"/>
        <v>5</v>
      </c>
      <c r="T102" s="6">
        <v>2.5</v>
      </c>
      <c r="U102">
        <f t="shared" si="9"/>
        <v>5</v>
      </c>
    </row>
    <row r="103" spans="1:21" ht="12.75">
      <c r="A103" s="6" t="s">
        <v>169</v>
      </c>
      <c r="B103" s="6" t="s">
        <v>162</v>
      </c>
      <c r="C103" s="14">
        <v>44</v>
      </c>
      <c r="D103" s="14">
        <v>10</v>
      </c>
      <c r="E103" s="14">
        <v>15</v>
      </c>
      <c r="F103" s="6" t="s">
        <v>119</v>
      </c>
      <c r="G103">
        <v>5</v>
      </c>
      <c r="H103">
        <f t="shared" si="13"/>
        <v>10</v>
      </c>
      <c r="I103" s="6">
        <v>3</v>
      </c>
      <c r="J103">
        <f t="shared" si="8"/>
        <v>6</v>
      </c>
      <c r="L103" s="6" t="s">
        <v>215</v>
      </c>
      <c r="M103" s="6" t="s">
        <v>193</v>
      </c>
      <c r="N103" s="14">
        <v>57</v>
      </c>
      <c r="O103" s="14">
        <v>1</v>
      </c>
      <c r="P103" s="14">
        <v>1</v>
      </c>
      <c r="Q103" s="6" t="s">
        <v>34</v>
      </c>
      <c r="R103">
        <v>5</v>
      </c>
      <c r="S103">
        <f t="shared" si="14"/>
        <v>10</v>
      </c>
      <c r="T103" s="6">
        <v>2</v>
      </c>
      <c r="U103">
        <f t="shared" si="9"/>
        <v>4</v>
      </c>
    </row>
    <row r="104" spans="1:21" ht="12.75">
      <c r="A104" s="6" t="s">
        <v>164</v>
      </c>
      <c r="B104" s="6" t="s">
        <v>165</v>
      </c>
      <c r="C104" s="14">
        <v>1</v>
      </c>
      <c r="D104" s="14">
        <v>0</v>
      </c>
      <c r="E104" s="14">
        <v>0</v>
      </c>
      <c r="F104" s="6" t="s">
        <v>34</v>
      </c>
      <c r="G104">
        <v>2</v>
      </c>
      <c r="H104">
        <f t="shared" si="13"/>
        <v>4</v>
      </c>
      <c r="I104" s="6">
        <v>2</v>
      </c>
      <c r="J104">
        <f t="shared" si="8"/>
        <v>4</v>
      </c>
      <c r="L104" s="6" t="s">
        <v>64</v>
      </c>
      <c r="M104" s="6" t="s">
        <v>65</v>
      </c>
      <c r="N104" s="14">
        <v>9</v>
      </c>
      <c r="O104" s="14">
        <v>1</v>
      </c>
      <c r="P104" s="14">
        <v>5</v>
      </c>
      <c r="Q104" s="6" t="s">
        <v>34</v>
      </c>
      <c r="R104">
        <v>2</v>
      </c>
      <c r="S104">
        <f t="shared" si="14"/>
        <v>4</v>
      </c>
      <c r="T104" s="6">
        <v>2</v>
      </c>
      <c r="U104">
        <f t="shared" si="9"/>
        <v>4</v>
      </c>
    </row>
    <row r="105" spans="1:21" ht="12.75">
      <c r="A105" s="6" t="s">
        <v>100</v>
      </c>
      <c r="B105" s="6" t="s">
        <v>144</v>
      </c>
      <c r="C105" s="14">
        <v>42</v>
      </c>
      <c r="D105" s="14">
        <v>3</v>
      </c>
      <c r="E105" s="14">
        <v>5</v>
      </c>
      <c r="F105" s="6" t="s">
        <v>34</v>
      </c>
      <c r="G105">
        <v>5</v>
      </c>
      <c r="H105">
        <f t="shared" si="13"/>
        <v>10</v>
      </c>
      <c r="I105" s="6">
        <v>3</v>
      </c>
      <c r="J105">
        <f t="shared" si="8"/>
        <v>6</v>
      </c>
      <c r="L105" s="6" t="s">
        <v>210</v>
      </c>
      <c r="M105" s="6" t="s">
        <v>211</v>
      </c>
      <c r="N105" s="14">
        <v>11</v>
      </c>
      <c r="O105" s="14">
        <v>2</v>
      </c>
      <c r="P105" s="14">
        <v>2</v>
      </c>
      <c r="Q105" s="6" t="s">
        <v>34</v>
      </c>
      <c r="R105">
        <v>3.5</v>
      </c>
      <c r="S105">
        <f t="shared" si="14"/>
        <v>7</v>
      </c>
      <c r="T105" s="6">
        <v>2</v>
      </c>
      <c r="U105">
        <f t="shared" si="9"/>
        <v>4</v>
      </c>
    </row>
    <row r="106" spans="1:21" ht="12.75">
      <c r="A106" s="6" t="s">
        <v>149</v>
      </c>
      <c r="B106" s="6" t="s">
        <v>147</v>
      </c>
      <c r="C106" s="14">
        <v>5</v>
      </c>
      <c r="D106" s="14">
        <v>0</v>
      </c>
      <c r="E106" s="14">
        <v>3</v>
      </c>
      <c r="F106" s="6" t="s">
        <v>34</v>
      </c>
      <c r="G106">
        <v>4.5</v>
      </c>
      <c r="H106">
        <f t="shared" si="13"/>
        <v>9</v>
      </c>
      <c r="I106" s="6">
        <v>2</v>
      </c>
      <c r="J106">
        <f t="shared" si="8"/>
        <v>4</v>
      </c>
      <c r="L106" s="6" t="s">
        <v>131</v>
      </c>
      <c r="M106" s="6" t="s">
        <v>37</v>
      </c>
      <c r="N106" s="14">
        <v>19</v>
      </c>
      <c r="O106" s="14">
        <v>4</v>
      </c>
      <c r="P106" s="14">
        <v>9</v>
      </c>
      <c r="Q106" s="6" t="s">
        <v>34</v>
      </c>
      <c r="R106">
        <v>3</v>
      </c>
      <c r="S106">
        <f t="shared" si="14"/>
        <v>6</v>
      </c>
      <c r="T106" s="6">
        <v>2</v>
      </c>
      <c r="U106">
        <f t="shared" si="9"/>
        <v>4</v>
      </c>
    </row>
    <row r="107" spans="1:21" ht="12.75">
      <c r="A107" s="6" t="s">
        <v>105</v>
      </c>
      <c r="B107" s="6" t="s">
        <v>106</v>
      </c>
      <c r="C107" s="14">
        <v>0</v>
      </c>
      <c r="D107" s="14">
        <v>0</v>
      </c>
      <c r="E107" s="14">
        <v>0</v>
      </c>
      <c r="F107" s="6" t="s">
        <v>34</v>
      </c>
      <c r="G107">
        <v>2</v>
      </c>
      <c r="H107">
        <f t="shared" si="13"/>
        <v>4</v>
      </c>
      <c r="I107" s="6">
        <v>2</v>
      </c>
      <c r="J107">
        <f t="shared" si="8"/>
        <v>4</v>
      </c>
      <c r="L107" s="6" t="s">
        <v>218</v>
      </c>
      <c r="M107" s="6" t="s">
        <v>219</v>
      </c>
      <c r="N107" s="14">
        <v>58</v>
      </c>
      <c r="O107" s="14">
        <v>3</v>
      </c>
      <c r="P107" s="14">
        <v>3</v>
      </c>
      <c r="Q107" s="6" t="s">
        <v>34</v>
      </c>
      <c r="R107">
        <v>3.5</v>
      </c>
      <c r="S107">
        <f t="shared" si="14"/>
        <v>7</v>
      </c>
      <c r="T107" s="6">
        <v>2</v>
      </c>
      <c r="U107">
        <f t="shared" si="9"/>
        <v>4</v>
      </c>
    </row>
    <row r="108" spans="1:21" ht="12.75">
      <c r="A108" s="6" t="s">
        <v>81</v>
      </c>
      <c r="B108" s="6" t="s">
        <v>144</v>
      </c>
      <c r="C108" s="14">
        <v>24</v>
      </c>
      <c r="D108" s="14">
        <v>4</v>
      </c>
      <c r="E108" s="14">
        <v>3</v>
      </c>
      <c r="F108" s="6" t="s">
        <v>34</v>
      </c>
      <c r="G108">
        <v>5</v>
      </c>
      <c r="H108">
        <f t="shared" si="13"/>
        <v>10</v>
      </c>
      <c r="I108" s="6">
        <v>3</v>
      </c>
      <c r="J108">
        <f t="shared" si="8"/>
        <v>6</v>
      </c>
      <c r="L108" s="6" t="s">
        <v>74</v>
      </c>
      <c r="M108" s="6" t="s">
        <v>222</v>
      </c>
      <c r="N108" s="14">
        <v>30</v>
      </c>
      <c r="O108" s="14">
        <v>2</v>
      </c>
      <c r="P108" s="14">
        <v>6</v>
      </c>
      <c r="Q108" s="6" t="s">
        <v>34</v>
      </c>
      <c r="R108">
        <v>4.5</v>
      </c>
      <c r="S108">
        <f t="shared" si="14"/>
        <v>9</v>
      </c>
      <c r="T108" s="6">
        <v>2</v>
      </c>
      <c r="U108">
        <f t="shared" si="9"/>
        <v>4</v>
      </c>
    </row>
    <row r="109" spans="1:21" ht="12.75">
      <c r="A109" s="6" t="s">
        <v>114</v>
      </c>
      <c r="B109" s="6" t="s">
        <v>304</v>
      </c>
      <c r="C109" s="14">
        <v>18</v>
      </c>
      <c r="D109" s="14">
        <v>2</v>
      </c>
      <c r="E109" s="14">
        <v>3</v>
      </c>
      <c r="F109" s="6" t="s">
        <v>34</v>
      </c>
      <c r="G109">
        <v>5</v>
      </c>
      <c r="H109">
        <f t="shared" si="13"/>
        <v>10</v>
      </c>
      <c r="I109" s="6">
        <v>3</v>
      </c>
      <c r="J109">
        <f t="shared" si="8"/>
        <v>6</v>
      </c>
      <c r="L109" s="6" t="s">
        <v>60</v>
      </c>
      <c r="M109" s="6" t="s">
        <v>61</v>
      </c>
      <c r="N109" s="14">
        <v>13</v>
      </c>
      <c r="O109" s="14">
        <v>0</v>
      </c>
      <c r="P109" s="14">
        <v>0</v>
      </c>
      <c r="Q109" s="6" t="s">
        <v>34</v>
      </c>
      <c r="R109">
        <v>2.5</v>
      </c>
      <c r="S109">
        <f t="shared" si="14"/>
        <v>5</v>
      </c>
      <c r="T109" s="6">
        <v>2.5</v>
      </c>
      <c r="U109">
        <f t="shared" si="9"/>
        <v>5</v>
      </c>
    </row>
    <row r="110" spans="1:21" ht="12.75">
      <c r="A110" s="6" t="s">
        <v>238</v>
      </c>
      <c r="B110" s="6" t="s">
        <v>180</v>
      </c>
      <c r="C110" s="14">
        <v>33</v>
      </c>
      <c r="D110" s="14">
        <v>6</v>
      </c>
      <c r="E110" s="14">
        <v>34</v>
      </c>
      <c r="F110" s="6" t="s">
        <v>34</v>
      </c>
      <c r="G110">
        <v>3.5</v>
      </c>
      <c r="H110">
        <f t="shared" si="13"/>
        <v>7</v>
      </c>
      <c r="I110" s="6">
        <v>2</v>
      </c>
      <c r="J110">
        <f t="shared" si="8"/>
        <v>4</v>
      </c>
      <c r="L110" s="6" t="s">
        <v>132</v>
      </c>
      <c r="M110" s="6" t="s">
        <v>37</v>
      </c>
      <c r="N110" s="14">
        <v>11</v>
      </c>
      <c r="O110" s="14">
        <v>2</v>
      </c>
      <c r="P110" s="14">
        <v>4</v>
      </c>
      <c r="Q110" s="6" t="s">
        <v>34</v>
      </c>
      <c r="R110">
        <v>3</v>
      </c>
      <c r="S110">
        <f t="shared" si="14"/>
        <v>6</v>
      </c>
      <c r="T110" s="6">
        <v>1</v>
      </c>
      <c r="U110">
        <f t="shared" si="9"/>
        <v>2</v>
      </c>
    </row>
    <row r="111" spans="1:21" ht="12.75">
      <c r="A111" s="6" t="s">
        <v>117</v>
      </c>
      <c r="B111" s="6" t="s">
        <v>118</v>
      </c>
      <c r="C111" s="14">
        <v>0</v>
      </c>
      <c r="D111" s="14">
        <v>0</v>
      </c>
      <c r="E111" s="14">
        <v>0</v>
      </c>
      <c r="F111" s="6" t="s">
        <v>34</v>
      </c>
      <c r="G111">
        <v>2</v>
      </c>
      <c r="H111">
        <f t="shared" si="13"/>
        <v>4</v>
      </c>
      <c r="I111" s="6">
        <v>2</v>
      </c>
      <c r="J111">
        <f t="shared" si="8"/>
        <v>4</v>
      </c>
      <c r="L111" s="6" t="s">
        <v>45</v>
      </c>
      <c r="M111" s="6" t="s">
        <v>46</v>
      </c>
      <c r="N111" s="14">
        <v>22</v>
      </c>
      <c r="O111" s="14">
        <v>4</v>
      </c>
      <c r="P111" s="14">
        <v>2</v>
      </c>
      <c r="Q111" s="6" t="s">
        <v>34</v>
      </c>
      <c r="R111">
        <v>2</v>
      </c>
      <c r="S111">
        <f t="shared" si="14"/>
        <v>4</v>
      </c>
      <c r="T111" s="6">
        <v>2</v>
      </c>
      <c r="U111">
        <f t="shared" si="9"/>
        <v>4</v>
      </c>
    </row>
    <row r="112" spans="1:21" ht="12.75">
      <c r="A112" s="6" t="s">
        <v>107</v>
      </c>
      <c r="B112" s="6" t="s">
        <v>108</v>
      </c>
      <c r="C112" s="14">
        <v>6</v>
      </c>
      <c r="D112" s="14">
        <v>7</v>
      </c>
      <c r="E112" s="14">
        <v>0</v>
      </c>
      <c r="F112" s="6" t="s">
        <v>103</v>
      </c>
      <c r="G112">
        <v>3</v>
      </c>
      <c r="H112">
        <f t="shared" si="13"/>
        <v>3</v>
      </c>
      <c r="I112" s="6">
        <v>3</v>
      </c>
      <c r="J112">
        <f t="shared" si="8"/>
        <v>3</v>
      </c>
      <c r="L112" s="6" t="s">
        <v>191</v>
      </c>
      <c r="M112" s="6" t="s">
        <v>37</v>
      </c>
      <c r="N112" s="14">
        <v>11</v>
      </c>
      <c r="O112" s="14">
        <v>1</v>
      </c>
      <c r="P112" s="14">
        <v>6</v>
      </c>
      <c r="Q112" s="6" t="s">
        <v>34</v>
      </c>
      <c r="R112">
        <v>3</v>
      </c>
      <c r="S112">
        <f t="shared" si="14"/>
        <v>6</v>
      </c>
      <c r="T112" s="6">
        <v>1</v>
      </c>
      <c r="U112">
        <f t="shared" si="9"/>
        <v>2</v>
      </c>
    </row>
    <row r="113" spans="1:21" ht="12.75">
      <c r="A113" s="6" t="s">
        <v>96</v>
      </c>
      <c r="B113" s="6" t="s">
        <v>97</v>
      </c>
      <c r="C113" s="14">
        <v>77</v>
      </c>
      <c r="D113" s="14">
        <v>9</v>
      </c>
      <c r="E113" s="14">
        <v>15</v>
      </c>
      <c r="F113" s="6" t="s">
        <v>34</v>
      </c>
      <c r="G113">
        <v>2</v>
      </c>
      <c r="H113">
        <f t="shared" si="13"/>
        <v>4</v>
      </c>
      <c r="I113" s="6">
        <v>2</v>
      </c>
      <c r="J113">
        <f t="shared" si="8"/>
        <v>4</v>
      </c>
      <c r="L113" s="6" t="s">
        <v>262</v>
      </c>
      <c r="M113" s="6" t="s">
        <v>263</v>
      </c>
      <c r="N113" s="14">
        <v>5</v>
      </c>
      <c r="O113" s="14">
        <v>1</v>
      </c>
      <c r="P113" s="14">
        <v>0</v>
      </c>
      <c r="Q113" s="6" t="s">
        <v>34</v>
      </c>
      <c r="R113">
        <v>3</v>
      </c>
      <c r="S113">
        <f t="shared" si="14"/>
        <v>6</v>
      </c>
      <c r="T113" s="6">
        <v>3</v>
      </c>
      <c r="U113">
        <f t="shared" si="9"/>
        <v>6</v>
      </c>
    </row>
    <row r="114" spans="1:21" ht="12.75">
      <c r="A114" s="6" t="s">
        <v>155</v>
      </c>
      <c r="B114" s="6" t="s">
        <v>115</v>
      </c>
      <c r="C114" s="14">
        <v>30</v>
      </c>
      <c r="D114" s="14">
        <v>5</v>
      </c>
      <c r="E114" s="14">
        <v>11</v>
      </c>
      <c r="F114" s="6" t="s">
        <v>34</v>
      </c>
      <c r="G114">
        <v>3</v>
      </c>
      <c r="H114">
        <f t="shared" si="13"/>
        <v>6</v>
      </c>
      <c r="I114" s="6">
        <v>3</v>
      </c>
      <c r="J114">
        <f t="shared" si="8"/>
        <v>6</v>
      </c>
      <c r="L114" s="6" t="s">
        <v>225</v>
      </c>
      <c r="M114" s="6" t="s">
        <v>193</v>
      </c>
      <c r="N114" s="14">
        <v>2</v>
      </c>
      <c r="O114" s="14">
        <v>0</v>
      </c>
      <c r="P114" s="14">
        <v>3</v>
      </c>
      <c r="Q114" s="6" t="s">
        <v>34</v>
      </c>
      <c r="R114">
        <v>5</v>
      </c>
      <c r="S114">
        <f t="shared" si="14"/>
        <v>10</v>
      </c>
      <c r="T114" s="6">
        <v>2</v>
      </c>
      <c r="U114">
        <f t="shared" si="9"/>
        <v>4</v>
      </c>
    </row>
    <row r="115" spans="1:21" ht="12.75">
      <c r="A115" s="6" t="s">
        <v>85</v>
      </c>
      <c r="B115" s="6" t="s">
        <v>180</v>
      </c>
      <c r="C115" s="14">
        <v>20</v>
      </c>
      <c r="D115" s="14">
        <v>14</v>
      </c>
      <c r="E115" s="14">
        <v>14</v>
      </c>
      <c r="F115" s="6" t="s">
        <v>34</v>
      </c>
      <c r="G115">
        <v>3.5</v>
      </c>
      <c r="H115">
        <f t="shared" si="13"/>
        <v>7</v>
      </c>
      <c r="I115" s="6">
        <v>1.5</v>
      </c>
      <c r="J115">
        <f t="shared" si="8"/>
        <v>3</v>
      </c>
      <c r="L115" s="6" t="s">
        <v>361</v>
      </c>
      <c r="M115" s="6" t="s">
        <v>362</v>
      </c>
      <c r="N115" s="14">
        <v>0</v>
      </c>
      <c r="O115" s="14">
        <v>0</v>
      </c>
      <c r="P115" s="14">
        <v>0</v>
      </c>
      <c r="Q115" s="6" t="s">
        <v>103</v>
      </c>
      <c r="R115">
        <v>4.5</v>
      </c>
      <c r="S115">
        <f t="shared" si="14"/>
        <v>4.5</v>
      </c>
      <c r="T115" s="6">
        <v>2</v>
      </c>
      <c r="U115">
        <f t="shared" si="9"/>
        <v>2</v>
      </c>
    </row>
    <row r="116" spans="1:21" ht="12.75">
      <c r="A116" s="6" t="s">
        <v>184</v>
      </c>
      <c r="B116" s="6" t="s">
        <v>185</v>
      </c>
      <c r="C116" s="14">
        <v>11</v>
      </c>
      <c r="D116" s="14">
        <v>0</v>
      </c>
      <c r="E116" s="14">
        <v>1</v>
      </c>
      <c r="F116" s="6" t="s">
        <v>34</v>
      </c>
      <c r="G116">
        <v>2</v>
      </c>
      <c r="H116">
        <f t="shared" si="13"/>
        <v>4</v>
      </c>
      <c r="I116" s="6">
        <v>2</v>
      </c>
      <c r="J116">
        <f t="shared" si="8"/>
        <v>4</v>
      </c>
      <c r="L116" s="6" t="s">
        <v>92</v>
      </c>
      <c r="M116" s="6" t="s">
        <v>195</v>
      </c>
      <c r="N116" s="14">
        <v>71</v>
      </c>
      <c r="O116" s="14">
        <v>8</v>
      </c>
      <c r="P116" s="14">
        <v>19</v>
      </c>
      <c r="Q116" s="6" t="s">
        <v>34</v>
      </c>
      <c r="R116">
        <v>4</v>
      </c>
      <c r="S116">
        <f t="shared" si="14"/>
        <v>8</v>
      </c>
      <c r="T116" s="6">
        <v>3</v>
      </c>
      <c r="U116">
        <f t="shared" si="9"/>
        <v>6</v>
      </c>
    </row>
    <row r="117" spans="1:21" ht="12.75">
      <c r="A117" s="6" t="s">
        <v>172</v>
      </c>
      <c r="B117" s="6" t="s">
        <v>144</v>
      </c>
      <c r="C117" s="14">
        <v>7</v>
      </c>
      <c r="D117" s="14">
        <v>4</v>
      </c>
      <c r="E117" s="14">
        <v>21</v>
      </c>
      <c r="F117" s="6" t="s">
        <v>34</v>
      </c>
      <c r="G117">
        <v>5</v>
      </c>
      <c r="H117">
        <f t="shared" si="13"/>
        <v>10</v>
      </c>
      <c r="I117" s="6">
        <v>3</v>
      </c>
      <c r="J117">
        <f t="shared" si="8"/>
        <v>6</v>
      </c>
      <c r="L117" s="6" t="s">
        <v>54</v>
      </c>
      <c r="M117" s="6" t="s">
        <v>55</v>
      </c>
      <c r="N117" s="14">
        <v>5</v>
      </c>
      <c r="O117" s="14">
        <v>0</v>
      </c>
      <c r="P117" s="14">
        <v>1</v>
      </c>
      <c r="Q117" s="6" t="s">
        <v>34</v>
      </c>
      <c r="R117">
        <v>2.5</v>
      </c>
      <c r="S117">
        <f t="shared" si="14"/>
        <v>5</v>
      </c>
      <c r="T117" s="6">
        <v>2.5</v>
      </c>
      <c r="U117">
        <f t="shared" si="9"/>
        <v>5</v>
      </c>
    </row>
    <row r="118" spans="1:21" ht="12.75">
      <c r="A118" s="6" t="s">
        <v>88</v>
      </c>
      <c r="B118" s="6" t="s">
        <v>89</v>
      </c>
      <c r="C118" s="14">
        <v>22</v>
      </c>
      <c r="D118" s="14">
        <v>2</v>
      </c>
      <c r="E118" s="14">
        <v>1</v>
      </c>
      <c r="F118" s="6" t="s">
        <v>34</v>
      </c>
      <c r="G118">
        <v>2</v>
      </c>
      <c r="H118">
        <f t="shared" si="13"/>
        <v>4</v>
      </c>
      <c r="I118" s="6">
        <v>2</v>
      </c>
      <c r="J118">
        <f t="shared" si="8"/>
        <v>4</v>
      </c>
      <c r="L118" s="6" t="s">
        <v>326</v>
      </c>
      <c r="M118" s="6" t="s">
        <v>327</v>
      </c>
      <c r="N118" s="14">
        <v>7</v>
      </c>
      <c r="O118" s="14">
        <v>0</v>
      </c>
      <c r="P118" s="14">
        <v>1</v>
      </c>
      <c r="Q118" s="6" t="s">
        <v>103</v>
      </c>
      <c r="R118">
        <v>3.5</v>
      </c>
      <c r="S118">
        <f t="shared" si="14"/>
        <v>3.5</v>
      </c>
      <c r="T118" s="6">
        <v>1</v>
      </c>
      <c r="U118">
        <f t="shared" si="9"/>
        <v>1</v>
      </c>
    </row>
    <row r="119" spans="1:21" ht="12.75">
      <c r="A119" s="6" t="s">
        <v>112</v>
      </c>
      <c r="B119" s="6" t="s">
        <v>147</v>
      </c>
      <c r="C119" s="14">
        <v>72</v>
      </c>
      <c r="D119" s="14">
        <v>10</v>
      </c>
      <c r="E119" s="14">
        <v>9</v>
      </c>
      <c r="F119" s="6" t="s">
        <v>119</v>
      </c>
      <c r="G119">
        <v>4.5</v>
      </c>
      <c r="H119">
        <f t="shared" si="13"/>
        <v>9</v>
      </c>
      <c r="I119" s="6">
        <v>2</v>
      </c>
      <c r="J119">
        <f t="shared" si="8"/>
        <v>4</v>
      </c>
      <c r="L119" s="6" t="s">
        <v>200</v>
      </c>
      <c r="M119" s="6" t="s">
        <v>201</v>
      </c>
      <c r="N119" s="14">
        <v>134</v>
      </c>
      <c r="O119" s="14">
        <v>2</v>
      </c>
      <c r="P119" s="14">
        <v>4</v>
      </c>
      <c r="Q119" s="6" t="s">
        <v>34</v>
      </c>
      <c r="R119">
        <v>5.5</v>
      </c>
      <c r="S119">
        <f t="shared" si="14"/>
        <v>11</v>
      </c>
      <c r="T119" s="6">
        <v>2</v>
      </c>
      <c r="U119">
        <f t="shared" si="9"/>
        <v>4</v>
      </c>
    </row>
    <row r="120" spans="1:21" ht="12.75">
      <c r="A120" s="6" t="s">
        <v>29</v>
      </c>
      <c r="B120" s="6" t="s">
        <v>30</v>
      </c>
      <c r="C120" s="14">
        <v>65</v>
      </c>
      <c r="D120" s="14">
        <v>5</v>
      </c>
      <c r="E120" s="14">
        <v>24</v>
      </c>
      <c r="F120" s="6" t="s">
        <v>119</v>
      </c>
      <c r="G120">
        <v>4.5</v>
      </c>
      <c r="H120">
        <f t="shared" si="13"/>
        <v>9</v>
      </c>
      <c r="I120" s="6">
        <v>2</v>
      </c>
      <c r="J120">
        <f t="shared" si="8"/>
        <v>4</v>
      </c>
      <c r="L120" s="6" t="s">
        <v>205</v>
      </c>
      <c r="M120" s="6" t="s">
        <v>201</v>
      </c>
      <c r="N120" s="14">
        <v>17</v>
      </c>
      <c r="O120" s="14">
        <v>2</v>
      </c>
      <c r="P120" s="14">
        <v>8</v>
      </c>
      <c r="Q120" s="6" t="s">
        <v>34</v>
      </c>
      <c r="R120">
        <v>5.5</v>
      </c>
      <c r="S120">
        <f t="shared" si="14"/>
        <v>11</v>
      </c>
      <c r="T120" s="6">
        <v>2</v>
      </c>
      <c r="U120">
        <f t="shared" si="9"/>
        <v>4</v>
      </c>
    </row>
    <row r="121" spans="1:21" ht="18.75">
      <c r="A121" s="6" t="s">
        <v>109</v>
      </c>
      <c r="B121" s="6" t="s">
        <v>110</v>
      </c>
      <c r="C121" s="14">
        <v>2</v>
      </c>
      <c r="D121" s="14">
        <v>0</v>
      </c>
      <c r="E121" s="14">
        <v>0</v>
      </c>
      <c r="F121" s="6" t="s">
        <v>34</v>
      </c>
      <c r="G121">
        <v>2</v>
      </c>
      <c r="H121">
        <f t="shared" si="13"/>
        <v>4</v>
      </c>
      <c r="I121" s="6">
        <v>2</v>
      </c>
      <c r="J121">
        <f t="shared" si="8"/>
        <v>4</v>
      </c>
      <c r="L121" s="1"/>
      <c r="T121" s="6"/>
      <c r="U121">
        <f t="shared" si="9"/>
        <v>0</v>
      </c>
    </row>
    <row r="122" spans="1:21" ht="12.75">
      <c r="A122" s="6"/>
      <c r="B122" s="6"/>
      <c r="C122" s="6"/>
      <c r="D122" s="6"/>
      <c r="E122" s="6"/>
      <c r="F122" s="6"/>
      <c r="I122" s="6"/>
      <c r="J122">
        <f t="shared" si="8"/>
        <v>0</v>
      </c>
      <c r="K122" s="19"/>
      <c r="T122" s="6"/>
      <c r="U122">
        <f t="shared" si="9"/>
        <v>0</v>
      </c>
    </row>
    <row r="123" spans="1:21" ht="18.75">
      <c r="A123" s="1" t="s">
        <v>0</v>
      </c>
      <c r="B123" s="2" t="s">
        <v>134</v>
      </c>
      <c r="C123" s="1"/>
      <c r="D123" s="3"/>
      <c r="I123" s="6"/>
      <c r="J123">
        <f t="shared" si="8"/>
        <v>0</v>
      </c>
      <c r="T123" s="6"/>
      <c r="U123">
        <f t="shared" si="9"/>
        <v>0</v>
      </c>
    </row>
    <row r="124" spans="1:21" ht="12.75">
      <c r="A124" s="8" t="s">
        <v>135</v>
      </c>
      <c r="I124" s="6"/>
      <c r="J124">
        <f t="shared" si="8"/>
        <v>0</v>
      </c>
      <c r="L124" s="8" t="s">
        <v>137</v>
      </c>
      <c r="T124" s="6"/>
      <c r="U124">
        <f t="shared" si="9"/>
        <v>0</v>
      </c>
    </row>
    <row r="125" spans="1:21" ht="13.5">
      <c r="A125" s="9" t="s">
        <v>21</v>
      </c>
      <c r="B125" s="9" t="s">
        <v>4</v>
      </c>
      <c r="C125" s="9" t="s">
        <v>22</v>
      </c>
      <c r="D125" s="9" t="s">
        <v>23</v>
      </c>
      <c r="E125" s="9" t="s">
        <v>24</v>
      </c>
      <c r="F125" s="9" t="s">
        <v>25</v>
      </c>
      <c r="G125" s="9" t="s">
        <v>439</v>
      </c>
      <c r="H125" s="9" t="s">
        <v>439</v>
      </c>
      <c r="I125" s="6"/>
      <c r="J125">
        <f t="shared" si="8"/>
        <v>0</v>
      </c>
      <c r="L125" s="9" t="s">
        <v>21</v>
      </c>
      <c r="M125" s="9" t="s">
        <v>4</v>
      </c>
      <c r="N125" s="9" t="s">
        <v>22</v>
      </c>
      <c r="O125" s="9" t="s">
        <v>23</v>
      </c>
      <c r="P125" s="9" t="s">
        <v>24</v>
      </c>
      <c r="Q125" s="9" t="s">
        <v>25</v>
      </c>
      <c r="R125" s="9" t="s">
        <v>439</v>
      </c>
      <c r="S125" s="9" t="s">
        <v>439</v>
      </c>
      <c r="T125" s="6"/>
      <c r="U125">
        <f t="shared" si="9"/>
        <v>0</v>
      </c>
    </row>
    <row r="126" spans="1:21" ht="12.75">
      <c r="A126" s="6" t="s">
        <v>187</v>
      </c>
      <c r="B126" s="6" t="s">
        <v>314</v>
      </c>
      <c r="C126" s="14">
        <v>16</v>
      </c>
      <c r="D126" s="14">
        <v>6</v>
      </c>
      <c r="E126" s="14">
        <v>14</v>
      </c>
      <c r="F126" s="6" t="s">
        <v>119</v>
      </c>
      <c r="G126">
        <v>3</v>
      </c>
      <c r="H126">
        <f aca="true" t="shared" si="15" ref="H126:H146">IF(F126="Sunk 1st/2sorties",G126,G126*2)</f>
        <v>6</v>
      </c>
      <c r="I126" s="6">
        <v>1</v>
      </c>
      <c r="J126">
        <f t="shared" si="8"/>
        <v>2</v>
      </c>
      <c r="L126" s="6" t="s">
        <v>68</v>
      </c>
      <c r="M126" s="6" t="s">
        <v>193</v>
      </c>
      <c r="N126" s="14">
        <v>35</v>
      </c>
      <c r="O126" s="14">
        <v>6</v>
      </c>
      <c r="P126" s="14">
        <v>13</v>
      </c>
      <c r="Q126" s="6" t="s">
        <v>34</v>
      </c>
      <c r="R126">
        <v>5</v>
      </c>
      <c r="S126">
        <f aca="true" t="shared" si="16" ref="S126:S144">IF(Q126="Sunk 1st/2sorties",R126,R126*2)</f>
        <v>10</v>
      </c>
      <c r="T126" s="6">
        <v>2</v>
      </c>
      <c r="U126">
        <f t="shared" si="9"/>
        <v>4</v>
      </c>
    </row>
    <row r="127" spans="1:21" ht="12.75">
      <c r="A127" s="6" t="s">
        <v>121</v>
      </c>
      <c r="B127" s="6" t="s">
        <v>122</v>
      </c>
      <c r="C127" s="14">
        <v>1</v>
      </c>
      <c r="D127" s="14">
        <v>1</v>
      </c>
      <c r="E127" s="14">
        <v>0</v>
      </c>
      <c r="F127" s="6" t="s">
        <v>34</v>
      </c>
      <c r="G127">
        <v>3</v>
      </c>
      <c r="H127">
        <f t="shared" si="15"/>
        <v>6</v>
      </c>
      <c r="I127" s="6">
        <v>3</v>
      </c>
      <c r="J127">
        <f t="shared" si="8"/>
        <v>6</v>
      </c>
      <c r="L127" s="6" t="s">
        <v>198</v>
      </c>
      <c r="M127" s="6" t="s">
        <v>199</v>
      </c>
      <c r="N127" s="14">
        <v>29</v>
      </c>
      <c r="O127" s="14">
        <v>0</v>
      </c>
      <c r="P127" s="14">
        <v>2</v>
      </c>
      <c r="Q127" s="6" t="s">
        <v>34</v>
      </c>
      <c r="R127">
        <v>3.5</v>
      </c>
      <c r="S127">
        <f t="shared" si="16"/>
        <v>7</v>
      </c>
      <c r="T127" s="6">
        <v>0</v>
      </c>
      <c r="U127">
        <f t="shared" si="9"/>
        <v>0</v>
      </c>
    </row>
    <row r="128" spans="1:21" ht="12.75">
      <c r="A128" s="6" t="s">
        <v>78</v>
      </c>
      <c r="B128" s="6" t="s">
        <v>144</v>
      </c>
      <c r="C128" s="14">
        <v>51</v>
      </c>
      <c r="D128" s="14">
        <v>9</v>
      </c>
      <c r="E128" s="14">
        <v>27</v>
      </c>
      <c r="F128" s="6" t="s">
        <v>34</v>
      </c>
      <c r="G128">
        <v>5</v>
      </c>
      <c r="H128">
        <f t="shared" si="15"/>
        <v>10</v>
      </c>
      <c r="I128" s="6">
        <v>3</v>
      </c>
      <c r="J128">
        <f t="shared" si="8"/>
        <v>6</v>
      </c>
      <c r="L128" s="6" t="s">
        <v>36</v>
      </c>
      <c r="M128" s="6" t="s">
        <v>37</v>
      </c>
      <c r="N128" s="14">
        <v>16</v>
      </c>
      <c r="O128" s="14">
        <v>2</v>
      </c>
      <c r="P128" s="14">
        <v>2</v>
      </c>
      <c r="Q128" s="6" t="s">
        <v>34</v>
      </c>
      <c r="R128">
        <v>3</v>
      </c>
      <c r="S128">
        <f t="shared" si="16"/>
        <v>6</v>
      </c>
      <c r="T128" s="6">
        <v>1</v>
      </c>
      <c r="U128">
        <f t="shared" si="9"/>
        <v>2</v>
      </c>
    </row>
    <row r="129" spans="1:21" ht="12.75">
      <c r="A129" s="6" t="s">
        <v>140</v>
      </c>
      <c r="B129" s="6" t="s">
        <v>141</v>
      </c>
      <c r="C129" s="14">
        <v>0</v>
      </c>
      <c r="D129" s="14">
        <v>0</v>
      </c>
      <c r="E129" s="14">
        <v>2</v>
      </c>
      <c r="F129" s="6" t="s">
        <v>34</v>
      </c>
      <c r="G129">
        <v>3.5</v>
      </c>
      <c r="H129">
        <f t="shared" si="15"/>
        <v>7</v>
      </c>
      <c r="I129" s="6">
        <v>1</v>
      </c>
      <c r="J129">
        <f t="shared" si="8"/>
        <v>2</v>
      </c>
      <c r="L129" s="6" t="s">
        <v>50</v>
      </c>
      <c r="M129" s="6" t="s">
        <v>51</v>
      </c>
      <c r="N129" s="14">
        <v>34</v>
      </c>
      <c r="O129" s="14">
        <v>1</v>
      </c>
      <c r="P129" s="14">
        <v>11</v>
      </c>
      <c r="Q129" s="6" t="s">
        <v>103</v>
      </c>
      <c r="R129">
        <v>2.5</v>
      </c>
      <c r="S129">
        <f t="shared" si="16"/>
        <v>2.5</v>
      </c>
      <c r="T129" s="6">
        <v>2.5</v>
      </c>
      <c r="U129">
        <f t="shared" si="9"/>
        <v>2.5</v>
      </c>
    </row>
    <row r="130" spans="1:21" ht="12.75">
      <c r="A130" s="6" t="s">
        <v>169</v>
      </c>
      <c r="B130" s="6" t="s">
        <v>162</v>
      </c>
      <c r="C130" s="14">
        <v>8</v>
      </c>
      <c r="D130" s="14">
        <v>0</v>
      </c>
      <c r="E130" s="14">
        <v>3</v>
      </c>
      <c r="F130" s="6" t="s">
        <v>34</v>
      </c>
      <c r="G130">
        <v>5</v>
      </c>
      <c r="H130">
        <f t="shared" si="15"/>
        <v>10</v>
      </c>
      <c r="I130" s="6">
        <v>3</v>
      </c>
      <c r="J130">
        <f t="shared" si="8"/>
        <v>6</v>
      </c>
      <c r="L130" s="6" t="s">
        <v>215</v>
      </c>
      <c r="M130" s="6" t="s">
        <v>193</v>
      </c>
      <c r="N130" s="14">
        <v>37</v>
      </c>
      <c r="O130" s="14">
        <v>1</v>
      </c>
      <c r="P130" s="14">
        <v>4</v>
      </c>
      <c r="Q130" s="6" t="s">
        <v>34</v>
      </c>
      <c r="R130">
        <v>5</v>
      </c>
      <c r="S130">
        <f t="shared" si="16"/>
        <v>10</v>
      </c>
      <c r="T130" s="6">
        <v>2</v>
      </c>
      <c r="U130">
        <f t="shared" si="9"/>
        <v>4</v>
      </c>
    </row>
    <row r="131" spans="1:21" ht="12.75">
      <c r="A131" s="6" t="s">
        <v>164</v>
      </c>
      <c r="B131" s="6" t="s">
        <v>165</v>
      </c>
      <c r="C131" s="14">
        <v>11</v>
      </c>
      <c r="D131" s="14">
        <v>2</v>
      </c>
      <c r="E131" s="14">
        <v>1</v>
      </c>
      <c r="F131" s="6" t="s">
        <v>34</v>
      </c>
      <c r="G131">
        <v>2</v>
      </c>
      <c r="H131">
        <f t="shared" si="15"/>
        <v>4</v>
      </c>
      <c r="I131" s="6">
        <v>2</v>
      </c>
      <c r="J131">
        <f t="shared" si="8"/>
        <v>4</v>
      </c>
      <c r="L131" s="6" t="s">
        <v>64</v>
      </c>
      <c r="M131" s="6" t="s">
        <v>65</v>
      </c>
      <c r="N131" s="14">
        <v>8</v>
      </c>
      <c r="O131" s="14">
        <v>1</v>
      </c>
      <c r="P131" s="14">
        <v>6</v>
      </c>
      <c r="Q131" s="6" t="s">
        <v>34</v>
      </c>
      <c r="R131">
        <v>2</v>
      </c>
      <c r="S131">
        <f t="shared" si="16"/>
        <v>4</v>
      </c>
      <c r="T131" s="6">
        <v>2</v>
      </c>
      <c r="U131">
        <f t="shared" si="9"/>
        <v>4</v>
      </c>
    </row>
    <row r="132" spans="1:21" ht="12.75">
      <c r="A132" s="6" t="s">
        <v>100</v>
      </c>
      <c r="B132" s="6" t="s">
        <v>144</v>
      </c>
      <c r="C132" s="14">
        <v>62</v>
      </c>
      <c r="D132" s="14">
        <v>11</v>
      </c>
      <c r="E132" s="14">
        <v>31</v>
      </c>
      <c r="F132" s="6" t="s">
        <v>103</v>
      </c>
      <c r="G132">
        <v>5</v>
      </c>
      <c r="H132">
        <f t="shared" si="15"/>
        <v>5</v>
      </c>
      <c r="I132" s="6">
        <v>3</v>
      </c>
      <c r="J132">
        <f t="shared" si="8"/>
        <v>3</v>
      </c>
      <c r="L132" s="6" t="s">
        <v>210</v>
      </c>
      <c r="M132" s="6" t="s">
        <v>211</v>
      </c>
      <c r="N132" s="14">
        <v>23</v>
      </c>
      <c r="O132" s="14">
        <v>1</v>
      </c>
      <c r="P132" s="14">
        <v>3</v>
      </c>
      <c r="Q132" s="6" t="s">
        <v>34</v>
      </c>
      <c r="R132">
        <v>3.5</v>
      </c>
      <c r="S132">
        <f t="shared" si="16"/>
        <v>7</v>
      </c>
      <c r="T132" s="6">
        <v>2</v>
      </c>
      <c r="U132">
        <f t="shared" si="9"/>
        <v>4</v>
      </c>
    </row>
    <row r="133" spans="1:21" ht="12.75">
      <c r="A133" s="6" t="s">
        <v>149</v>
      </c>
      <c r="B133" s="6" t="s">
        <v>147</v>
      </c>
      <c r="C133" s="14">
        <v>67</v>
      </c>
      <c r="D133" s="14">
        <v>3</v>
      </c>
      <c r="E133" s="14">
        <v>2</v>
      </c>
      <c r="F133" s="6" t="s">
        <v>34</v>
      </c>
      <c r="G133">
        <v>4.5</v>
      </c>
      <c r="H133">
        <f t="shared" si="15"/>
        <v>9</v>
      </c>
      <c r="I133" s="6">
        <v>2</v>
      </c>
      <c r="J133">
        <f aca="true" t="shared" si="17" ref="J133:J146">IF(F133="Sunk 1st/2sorties",I133,I133*2)</f>
        <v>4</v>
      </c>
      <c r="L133" s="6" t="s">
        <v>131</v>
      </c>
      <c r="M133" s="6" t="s">
        <v>37</v>
      </c>
      <c r="N133" s="14">
        <v>48</v>
      </c>
      <c r="O133" s="14">
        <v>4</v>
      </c>
      <c r="P133" s="14">
        <v>16</v>
      </c>
      <c r="Q133" s="6" t="s">
        <v>34</v>
      </c>
      <c r="R133">
        <v>3</v>
      </c>
      <c r="S133">
        <f t="shared" si="16"/>
        <v>6</v>
      </c>
      <c r="T133" s="6">
        <v>2</v>
      </c>
      <c r="U133">
        <f aca="true" t="shared" si="18" ref="U133:U144">IF(Q133="Sunk 1st/2sorties",T133,T133*2)</f>
        <v>4</v>
      </c>
    </row>
    <row r="134" spans="1:21" ht="12.75">
      <c r="A134" s="6" t="s">
        <v>105</v>
      </c>
      <c r="B134" s="6" t="s">
        <v>106</v>
      </c>
      <c r="C134" s="14">
        <v>0</v>
      </c>
      <c r="D134" s="14">
        <v>0</v>
      </c>
      <c r="E134" s="14">
        <v>0</v>
      </c>
      <c r="F134" s="6" t="s">
        <v>34</v>
      </c>
      <c r="G134">
        <v>2</v>
      </c>
      <c r="H134">
        <f t="shared" si="15"/>
        <v>4</v>
      </c>
      <c r="I134" s="6">
        <v>2</v>
      </c>
      <c r="J134">
        <f t="shared" si="17"/>
        <v>4</v>
      </c>
      <c r="L134" s="6" t="s">
        <v>218</v>
      </c>
      <c r="M134" s="6" t="s">
        <v>219</v>
      </c>
      <c r="N134" s="14">
        <v>87</v>
      </c>
      <c r="O134" s="14">
        <v>4</v>
      </c>
      <c r="P134" s="14">
        <v>3</v>
      </c>
      <c r="Q134" s="6" t="s">
        <v>34</v>
      </c>
      <c r="R134">
        <v>2</v>
      </c>
      <c r="S134">
        <f t="shared" si="16"/>
        <v>4</v>
      </c>
      <c r="T134" s="6">
        <v>2</v>
      </c>
      <c r="U134">
        <f t="shared" si="18"/>
        <v>4</v>
      </c>
    </row>
    <row r="135" spans="1:21" ht="12.75">
      <c r="A135" s="6" t="s">
        <v>81</v>
      </c>
      <c r="B135" s="6" t="s">
        <v>144</v>
      </c>
      <c r="C135" s="14">
        <v>30</v>
      </c>
      <c r="D135" s="14">
        <v>6</v>
      </c>
      <c r="E135" s="14">
        <v>13</v>
      </c>
      <c r="F135" s="6" t="s">
        <v>34</v>
      </c>
      <c r="G135">
        <v>5</v>
      </c>
      <c r="H135">
        <f t="shared" si="15"/>
        <v>10</v>
      </c>
      <c r="I135" s="6">
        <v>3</v>
      </c>
      <c r="J135">
        <f t="shared" si="17"/>
        <v>6</v>
      </c>
      <c r="L135" s="6" t="s">
        <v>74</v>
      </c>
      <c r="M135" s="6" t="s">
        <v>222</v>
      </c>
      <c r="N135" s="14">
        <v>29</v>
      </c>
      <c r="O135" s="14">
        <v>1</v>
      </c>
      <c r="P135" s="14">
        <v>2</v>
      </c>
      <c r="Q135" s="6" t="s">
        <v>34</v>
      </c>
      <c r="R135">
        <v>4.5</v>
      </c>
      <c r="S135">
        <f t="shared" si="16"/>
        <v>9</v>
      </c>
      <c r="T135" s="6">
        <v>2</v>
      </c>
      <c r="U135">
        <f t="shared" si="18"/>
        <v>4</v>
      </c>
    </row>
    <row r="136" spans="1:21" ht="12.75">
      <c r="A136" s="6" t="s">
        <v>114</v>
      </c>
      <c r="B136" s="6" t="s">
        <v>162</v>
      </c>
      <c r="C136" s="14">
        <v>10</v>
      </c>
      <c r="D136" s="14">
        <v>1</v>
      </c>
      <c r="E136" s="14">
        <v>3</v>
      </c>
      <c r="F136" s="6" t="s">
        <v>34</v>
      </c>
      <c r="G136">
        <v>5</v>
      </c>
      <c r="H136">
        <f t="shared" si="15"/>
        <v>10</v>
      </c>
      <c r="I136" s="6">
        <v>3</v>
      </c>
      <c r="J136">
        <f t="shared" si="17"/>
        <v>6</v>
      </c>
      <c r="L136" s="6" t="s">
        <v>60</v>
      </c>
      <c r="M136" s="6" t="s">
        <v>61</v>
      </c>
      <c r="N136" s="14">
        <v>3</v>
      </c>
      <c r="O136" s="14">
        <v>0</v>
      </c>
      <c r="P136" s="14">
        <v>0</v>
      </c>
      <c r="Q136" s="6" t="s">
        <v>34</v>
      </c>
      <c r="R136">
        <v>2.5</v>
      </c>
      <c r="S136">
        <f t="shared" si="16"/>
        <v>5</v>
      </c>
      <c r="T136" s="6">
        <v>2.5</v>
      </c>
      <c r="U136">
        <f t="shared" si="18"/>
        <v>5</v>
      </c>
    </row>
    <row r="137" spans="1:21" ht="12.75">
      <c r="A137" s="6" t="s">
        <v>107</v>
      </c>
      <c r="B137" s="6" t="s">
        <v>108</v>
      </c>
      <c r="C137" s="14">
        <v>38</v>
      </c>
      <c r="D137" s="14">
        <v>3</v>
      </c>
      <c r="E137" s="14">
        <v>2</v>
      </c>
      <c r="F137" s="6" t="s">
        <v>103</v>
      </c>
      <c r="G137">
        <v>3</v>
      </c>
      <c r="H137">
        <f t="shared" si="15"/>
        <v>3</v>
      </c>
      <c r="I137" s="6">
        <v>3</v>
      </c>
      <c r="J137">
        <f t="shared" si="17"/>
        <v>3</v>
      </c>
      <c r="L137" s="6" t="s">
        <v>132</v>
      </c>
      <c r="M137" s="6" t="s">
        <v>37</v>
      </c>
      <c r="N137" s="14">
        <v>20</v>
      </c>
      <c r="O137" s="14">
        <v>3</v>
      </c>
      <c r="P137" s="14">
        <v>0</v>
      </c>
      <c r="Q137" s="6" t="s">
        <v>34</v>
      </c>
      <c r="R137">
        <v>3</v>
      </c>
      <c r="S137">
        <f t="shared" si="16"/>
        <v>6</v>
      </c>
      <c r="T137" s="6">
        <v>1</v>
      </c>
      <c r="U137">
        <f t="shared" si="18"/>
        <v>2</v>
      </c>
    </row>
    <row r="138" spans="1:21" ht="12.75">
      <c r="A138" s="6" t="s">
        <v>96</v>
      </c>
      <c r="B138" s="6" t="s">
        <v>177</v>
      </c>
      <c r="C138" s="14">
        <v>49</v>
      </c>
      <c r="D138" s="14">
        <v>7</v>
      </c>
      <c r="E138" s="14">
        <v>28</v>
      </c>
      <c r="F138" s="6" t="s">
        <v>34</v>
      </c>
      <c r="G138">
        <v>5.5</v>
      </c>
      <c r="H138">
        <f t="shared" si="15"/>
        <v>11</v>
      </c>
      <c r="I138" s="6">
        <v>1.5</v>
      </c>
      <c r="J138">
        <f t="shared" si="17"/>
        <v>3</v>
      </c>
      <c r="L138" s="6" t="s">
        <v>45</v>
      </c>
      <c r="M138" s="6" t="s">
        <v>46</v>
      </c>
      <c r="N138" s="14">
        <v>1</v>
      </c>
      <c r="O138" s="14">
        <v>0</v>
      </c>
      <c r="P138" s="14">
        <v>0</v>
      </c>
      <c r="Q138" s="6" t="s">
        <v>34</v>
      </c>
      <c r="R138">
        <v>2</v>
      </c>
      <c r="S138">
        <f t="shared" si="16"/>
        <v>4</v>
      </c>
      <c r="T138" s="6">
        <v>2</v>
      </c>
      <c r="U138">
        <f t="shared" si="18"/>
        <v>4</v>
      </c>
    </row>
    <row r="139" spans="1:21" ht="12.75">
      <c r="A139" s="6" t="s">
        <v>155</v>
      </c>
      <c r="B139" s="6" t="s">
        <v>156</v>
      </c>
      <c r="C139" s="14">
        <v>106</v>
      </c>
      <c r="D139" s="14">
        <v>7</v>
      </c>
      <c r="E139" s="14">
        <v>15</v>
      </c>
      <c r="F139" s="6" t="s">
        <v>119</v>
      </c>
      <c r="G139">
        <v>5</v>
      </c>
      <c r="H139">
        <f t="shared" si="15"/>
        <v>10</v>
      </c>
      <c r="I139" s="6">
        <v>4</v>
      </c>
      <c r="J139">
        <f t="shared" si="17"/>
        <v>8</v>
      </c>
      <c r="L139" s="6" t="s">
        <v>191</v>
      </c>
      <c r="M139" s="6" t="s">
        <v>37</v>
      </c>
      <c r="N139" s="14">
        <v>14</v>
      </c>
      <c r="O139" s="14">
        <v>1</v>
      </c>
      <c r="P139" s="14">
        <v>8</v>
      </c>
      <c r="Q139" s="6" t="s">
        <v>34</v>
      </c>
      <c r="R139">
        <v>3</v>
      </c>
      <c r="S139">
        <f t="shared" si="16"/>
        <v>6</v>
      </c>
      <c r="T139" s="6">
        <v>1</v>
      </c>
      <c r="U139">
        <f t="shared" si="18"/>
        <v>2</v>
      </c>
    </row>
    <row r="140" spans="1:21" ht="12.75">
      <c r="A140" s="6" t="s">
        <v>85</v>
      </c>
      <c r="B140" s="6" t="s">
        <v>180</v>
      </c>
      <c r="C140" s="14">
        <v>29</v>
      </c>
      <c r="D140" s="14">
        <v>3</v>
      </c>
      <c r="E140" s="14">
        <v>5</v>
      </c>
      <c r="F140" s="6" t="s">
        <v>34</v>
      </c>
      <c r="G140">
        <v>3.5</v>
      </c>
      <c r="H140">
        <f t="shared" si="15"/>
        <v>7</v>
      </c>
      <c r="I140" s="6">
        <v>2</v>
      </c>
      <c r="J140">
        <f t="shared" si="17"/>
        <v>4</v>
      </c>
      <c r="L140" s="6" t="s">
        <v>225</v>
      </c>
      <c r="M140" s="6" t="s">
        <v>193</v>
      </c>
      <c r="N140" s="14">
        <v>10</v>
      </c>
      <c r="O140" s="14">
        <v>1</v>
      </c>
      <c r="P140" s="14">
        <v>1</v>
      </c>
      <c r="Q140" s="6" t="s">
        <v>34</v>
      </c>
      <c r="R140">
        <v>5</v>
      </c>
      <c r="S140">
        <f t="shared" si="16"/>
        <v>10</v>
      </c>
      <c r="T140" s="6">
        <v>2</v>
      </c>
      <c r="U140">
        <f t="shared" si="18"/>
        <v>4</v>
      </c>
    </row>
    <row r="141" spans="1:21" ht="12.75">
      <c r="A141" s="6" t="s">
        <v>184</v>
      </c>
      <c r="B141" s="6" t="s">
        <v>185</v>
      </c>
      <c r="C141" s="14">
        <v>9</v>
      </c>
      <c r="D141" s="14">
        <v>0</v>
      </c>
      <c r="E141" s="14">
        <v>0</v>
      </c>
      <c r="F141" s="6" t="s">
        <v>34</v>
      </c>
      <c r="G141">
        <v>2</v>
      </c>
      <c r="H141">
        <f t="shared" si="15"/>
        <v>4</v>
      </c>
      <c r="I141" s="6">
        <v>2</v>
      </c>
      <c r="J141">
        <f t="shared" si="17"/>
        <v>4</v>
      </c>
      <c r="L141" s="6" t="s">
        <v>92</v>
      </c>
      <c r="M141" s="6" t="s">
        <v>195</v>
      </c>
      <c r="N141" s="14">
        <v>53</v>
      </c>
      <c r="O141" s="14">
        <v>6</v>
      </c>
      <c r="P141" s="14">
        <v>7</v>
      </c>
      <c r="Q141" s="6" t="s">
        <v>34</v>
      </c>
      <c r="R141">
        <v>4</v>
      </c>
      <c r="S141">
        <f t="shared" si="16"/>
        <v>8</v>
      </c>
      <c r="T141" s="6">
        <v>3</v>
      </c>
      <c r="U141">
        <f t="shared" si="18"/>
        <v>6</v>
      </c>
    </row>
    <row r="142" spans="1:21" ht="12.75">
      <c r="A142" s="6" t="s">
        <v>172</v>
      </c>
      <c r="B142" s="6" t="s">
        <v>144</v>
      </c>
      <c r="C142" s="14">
        <v>71</v>
      </c>
      <c r="D142" s="14">
        <v>22</v>
      </c>
      <c r="E142" s="14">
        <v>81</v>
      </c>
      <c r="F142" s="6" t="s">
        <v>119</v>
      </c>
      <c r="G142">
        <v>5</v>
      </c>
      <c r="H142">
        <f t="shared" si="15"/>
        <v>10</v>
      </c>
      <c r="I142" s="6">
        <v>3</v>
      </c>
      <c r="J142">
        <f t="shared" si="17"/>
        <v>6</v>
      </c>
      <c r="L142" s="6" t="s">
        <v>54</v>
      </c>
      <c r="M142" s="6" t="s">
        <v>55</v>
      </c>
      <c r="N142" s="14">
        <v>2</v>
      </c>
      <c r="O142" s="14">
        <v>1</v>
      </c>
      <c r="P142" s="14">
        <v>0</v>
      </c>
      <c r="Q142" s="6" t="s">
        <v>34</v>
      </c>
      <c r="R142">
        <v>3.5</v>
      </c>
      <c r="S142">
        <f t="shared" si="16"/>
        <v>7</v>
      </c>
      <c r="T142" s="6">
        <v>2.5</v>
      </c>
      <c r="U142">
        <f t="shared" si="18"/>
        <v>5</v>
      </c>
    </row>
    <row r="143" spans="1:21" ht="12.75">
      <c r="A143" s="6" t="s">
        <v>88</v>
      </c>
      <c r="B143" s="6" t="s">
        <v>89</v>
      </c>
      <c r="C143" s="14">
        <v>31</v>
      </c>
      <c r="D143" s="14">
        <v>2</v>
      </c>
      <c r="E143" s="14">
        <v>14</v>
      </c>
      <c r="F143" s="6" t="s">
        <v>103</v>
      </c>
      <c r="G143">
        <v>2</v>
      </c>
      <c r="H143">
        <f t="shared" si="15"/>
        <v>2</v>
      </c>
      <c r="I143" s="6">
        <v>2</v>
      </c>
      <c r="J143">
        <f t="shared" si="17"/>
        <v>2</v>
      </c>
      <c r="L143" s="6" t="s">
        <v>200</v>
      </c>
      <c r="M143" s="6" t="s">
        <v>201</v>
      </c>
      <c r="N143" s="14">
        <v>143</v>
      </c>
      <c r="O143" s="14">
        <v>10</v>
      </c>
      <c r="P143" s="14">
        <v>17</v>
      </c>
      <c r="Q143" s="6" t="s">
        <v>119</v>
      </c>
      <c r="R143">
        <v>5.5</v>
      </c>
      <c r="S143">
        <f t="shared" si="16"/>
        <v>11</v>
      </c>
      <c r="T143" s="6">
        <v>2</v>
      </c>
      <c r="U143">
        <f t="shared" si="18"/>
        <v>4</v>
      </c>
    </row>
    <row r="144" spans="1:21" ht="12.75">
      <c r="A144" s="6" t="s">
        <v>112</v>
      </c>
      <c r="B144" s="6" t="s">
        <v>147</v>
      </c>
      <c r="C144" s="14">
        <v>20</v>
      </c>
      <c r="D144" s="14">
        <v>4</v>
      </c>
      <c r="E144" s="14">
        <v>2</v>
      </c>
      <c r="F144" s="6" t="s">
        <v>34</v>
      </c>
      <c r="G144">
        <v>4.5</v>
      </c>
      <c r="H144">
        <f t="shared" si="15"/>
        <v>9</v>
      </c>
      <c r="I144" s="6">
        <v>2</v>
      </c>
      <c r="J144">
        <f t="shared" si="17"/>
        <v>4</v>
      </c>
      <c r="L144" s="6" t="s">
        <v>205</v>
      </c>
      <c r="M144" s="6" t="s">
        <v>201</v>
      </c>
      <c r="N144" s="14">
        <v>31</v>
      </c>
      <c r="O144" s="14">
        <v>4</v>
      </c>
      <c r="P144" s="14">
        <v>11</v>
      </c>
      <c r="Q144" s="6" t="s">
        <v>34</v>
      </c>
      <c r="R144">
        <v>5.5</v>
      </c>
      <c r="S144">
        <f t="shared" si="16"/>
        <v>11</v>
      </c>
      <c r="T144" s="6">
        <v>2</v>
      </c>
      <c r="U144">
        <f t="shared" si="18"/>
        <v>4</v>
      </c>
    </row>
    <row r="145" spans="1:20" ht="12.75">
      <c r="A145" s="6" t="s">
        <v>29</v>
      </c>
      <c r="B145" s="6" t="s">
        <v>30</v>
      </c>
      <c r="C145" s="14">
        <v>49</v>
      </c>
      <c r="D145" s="14">
        <v>2</v>
      </c>
      <c r="E145" s="14">
        <v>8</v>
      </c>
      <c r="F145" s="6" t="s">
        <v>34</v>
      </c>
      <c r="G145">
        <v>4.5</v>
      </c>
      <c r="H145">
        <f t="shared" si="15"/>
        <v>9</v>
      </c>
      <c r="I145" s="6">
        <v>2</v>
      </c>
      <c r="J145">
        <f t="shared" si="17"/>
        <v>4</v>
      </c>
      <c r="T145" s="6"/>
    </row>
    <row r="146" spans="1:20" ht="18.75">
      <c r="A146" s="6" t="s">
        <v>109</v>
      </c>
      <c r="B146" s="6" t="s">
        <v>110</v>
      </c>
      <c r="C146" s="14">
        <v>2</v>
      </c>
      <c r="D146" s="14">
        <v>0</v>
      </c>
      <c r="E146" s="14">
        <v>0</v>
      </c>
      <c r="F146" s="6" t="s">
        <v>34</v>
      </c>
      <c r="G146">
        <v>2</v>
      </c>
      <c r="H146">
        <f t="shared" si="15"/>
        <v>4</v>
      </c>
      <c r="I146" s="6">
        <v>2</v>
      </c>
      <c r="J146">
        <f t="shared" si="17"/>
        <v>4</v>
      </c>
      <c r="L146" s="1"/>
      <c r="T146" s="6"/>
    </row>
    <row r="147" spans="1:10" ht="12.75">
      <c r="A147" s="6"/>
      <c r="B147" s="6"/>
      <c r="C147" s="6"/>
      <c r="D147" s="6"/>
      <c r="E147" s="6"/>
      <c r="F147" s="6"/>
      <c r="J147" s="6"/>
    </row>
    <row r="148" spans="2:21" ht="12.75">
      <c r="B148">
        <f>SUM(C148:E148)</f>
        <v>4728</v>
      </c>
      <c r="C148">
        <f>SUM(C4:C146)</f>
        <v>3114</v>
      </c>
      <c r="D148">
        <f>SUM(D4:D146)</f>
        <v>486</v>
      </c>
      <c r="E148">
        <f>SUM(E4:E146)</f>
        <v>1128</v>
      </c>
      <c r="H148">
        <f>SUM(H4:H146)</f>
        <v>775</v>
      </c>
      <c r="J148">
        <f>SUM(J4:J146)</f>
        <v>498</v>
      </c>
      <c r="K148" s="19"/>
      <c r="M148">
        <f>SUM(N148:P148)</f>
        <v>3313</v>
      </c>
      <c r="N148">
        <f>SUM(N4:N146)</f>
        <v>2655</v>
      </c>
      <c r="O148">
        <f>SUM(O4:O146)</f>
        <v>213</v>
      </c>
      <c r="P148">
        <f>SUM(P4:P146)</f>
        <v>445</v>
      </c>
      <c r="S148">
        <f>SUM(S4:S146)</f>
        <v>764</v>
      </c>
      <c r="U148">
        <f>SUM(U4:U146)</f>
        <v>402.5</v>
      </c>
    </row>
    <row r="149" spans="5:21" ht="12.75">
      <c r="E149">
        <f>SUM(D148:E148)</f>
        <v>1614</v>
      </c>
      <c r="J149">
        <f>H148-J148</f>
        <v>277</v>
      </c>
      <c r="P149">
        <f>SUM(O148:P148)</f>
        <v>658</v>
      </c>
      <c r="U149">
        <f>S148-U148</f>
        <v>361.5</v>
      </c>
    </row>
    <row r="150" spans="3:15" ht="12.75">
      <c r="C150" s="16">
        <f>(N148)/(J148*37.5)</f>
        <v>0.14216867469879518</v>
      </c>
      <c r="D150" s="16">
        <f>(P149)/(J149*37.5)</f>
        <v>0.0633453670276775</v>
      </c>
      <c r="N150" s="16">
        <f>(C148)/(U148*37.5)</f>
        <v>0.20631055900621117</v>
      </c>
      <c r="O150" s="16">
        <f>(E149)/(U149*37.5)</f>
        <v>0.1190594744121715</v>
      </c>
    </row>
    <row r="151" spans="3:14" ht="12.75">
      <c r="C151" s="16">
        <f>(M148)/(H148*37.5)</f>
        <v>0.11399569892473119</v>
      </c>
      <c r="N151" s="16">
        <f>(B148)/(S148*37.5)</f>
        <v>0.1650261780104712</v>
      </c>
    </row>
    <row r="153" ht="12.75">
      <c r="J153">
        <f>B148+M148</f>
        <v>8041</v>
      </c>
    </row>
    <row r="154" ht="12.75">
      <c r="J154">
        <f>(H148+S148)*37.5</f>
        <v>57712.5</v>
      </c>
    </row>
    <row r="155" ht="12.75">
      <c r="J155">
        <f>J153/J154</f>
        <v>0.1393285683344163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8.28125" style="0" customWidth="1"/>
  </cols>
  <sheetData>
    <row r="1" spans="1:2" ht="12.75">
      <c r="A1" s="6" t="s">
        <v>187</v>
      </c>
      <c r="B1" s="6" t="s">
        <v>314</v>
      </c>
    </row>
    <row r="2" spans="1:2" ht="12.75">
      <c r="A2" s="6" t="s">
        <v>187</v>
      </c>
      <c r="B2" s="6" t="s">
        <v>300</v>
      </c>
    </row>
    <row r="3" spans="1:2" ht="12.75">
      <c r="A3" s="6" t="s">
        <v>121</v>
      </c>
      <c r="B3" s="6" t="s">
        <v>122</v>
      </c>
    </row>
    <row r="4" spans="1:2" ht="12.75">
      <c r="A4" s="6" t="s">
        <v>78</v>
      </c>
      <c r="B4" s="6" t="s">
        <v>79</v>
      </c>
    </row>
    <row r="5" spans="1:2" ht="12.75">
      <c r="A5" s="6" t="s">
        <v>78</v>
      </c>
      <c r="B5" s="6" t="s">
        <v>144</v>
      </c>
    </row>
    <row r="6" spans="1:2" ht="12.75">
      <c r="A6" s="6" t="s">
        <v>140</v>
      </c>
      <c r="B6" s="6" t="s">
        <v>115</v>
      </c>
    </row>
    <row r="7" spans="1:2" ht="12.75">
      <c r="A7" s="6" t="s">
        <v>140</v>
      </c>
      <c r="B7" s="6" t="s">
        <v>445</v>
      </c>
    </row>
    <row r="8" spans="1:2" ht="12.75">
      <c r="A8" s="6" t="s">
        <v>140</v>
      </c>
      <c r="B8" s="6" t="s">
        <v>304</v>
      </c>
    </row>
    <row r="9" spans="1:2" ht="12.75">
      <c r="A9" s="6" t="s">
        <v>140</v>
      </c>
      <c r="B9" s="6" t="s">
        <v>141</v>
      </c>
    </row>
    <row r="10" spans="1:2" ht="12.75">
      <c r="A10" s="15" t="s">
        <v>68</v>
      </c>
      <c r="B10" s="6" t="s">
        <v>369</v>
      </c>
    </row>
    <row r="11" spans="1:2" ht="12.75">
      <c r="A11" s="6" t="s">
        <v>68</v>
      </c>
      <c r="B11" s="6" t="s">
        <v>69</v>
      </c>
    </row>
    <row r="12" spans="1:2" ht="12.75">
      <c r="A12" s="6" t="s">
        <v>68</v>
      </c>
      <c r="B12" s="6" t="s">
        <v>193</v>
      </c>
    </row>
    <row r="13" spans="1:2" ht="12.75">
      <c r="A13" s="6" t="s">
        <v>198</v>
      </c>
      <c r="B13" s="6" t="s">
        <v>199</v>
      </c>
    </row>
    <row r="14" spans="1:2" ht="12.75">
      <c r="A14" s="6" t="s">
        <v>169</v>
      </c>
      <c r="B14" s="6" t="s">
        <v>118</v>
      </c>
    </row>
    <row r="15" spans="1:2" ht="12.75">
      <c r="A15" s="6" t="s">
        <v>169</v>
      </c>
      <c r="B15" s="6" t="s">
        <v>162</v>
      </c>
    </row>
    <row r="16" spans="1:2" ht="12.75">
      <c r="A16" s="6" t="s">
        <v>36</v>
      </c>
      <c r="B16" s="6" t="s">
        <v>37</v>
      </c>
    </row>
    <row r="17" spans="1:2" ht="12.75">
      <c r="A17" s="6" t="s">
        <v>164</v>
      </c>
      <c r="B17" s="6" t="s">
        <v>165</v>
      </c>
    </row>
    <row r="18" spans="1:2" ht="12.75">
      <c r="A18" s="6" t="s">
        <v>50</v>
      </c>
      <c r="B18" s="6" t="s">
        <v>51</v>
      </c>
    </row>
    <row r="19" spans="1:2" ht="12.75">
      <c r="A19" s="6" t="s">
        <v>215</v>
      </c>
      <c r="B19" s="6" t="s">
        <v>193</v>
      </c>
    </row>
    <row r="20" spans="1:2" ht="12.75">
      <c r="A20" s="6" t="s">
        <v>64</v>
      </c>
      <c r="B20" s="6" t="s">
        <v>65</v>
      </c>
    </row>
    <row r="21" spans="1:2" ht="12.75">
      <c r="A21" s="6" t="s">
        <v>64</v>
      </c>
      <c r="B21" s="6" t="s">
        <v>291</v>
      </c>
    </row>
    <row r="22" spans="1:2" ht="12.75">
      <c r="A22" s="6" t="s">
        <v>210</v>
      </c>
      <c r="B22" s="6" t="s">
        <v>297</v>
      </c>
    </row>
    <row r="23" spans="1:2" ht="12.75">
      <c r="A23" s="6" t="s">
        <v>210</v>
      </c>
      <c r="B23" s="6" t="s">
        <v>211</v>
      </c>
    </row>
    <row r="24" spans="1:2" ht="12.75">
      <c r="A24" s="6" t="s">
        <v>100</v>
      </c>
      <c r="B24" s="6" t="s">
        <v>101</v>
      </c>
    </row>
    <row r="25" spans="1:2" ht="12.75">
      <c r="A25" s="6" t="s">
        <v>100</v>
      </c>
      <c r="B25" s="6" t="s">
        <v>144</v>
      </c>
    </row>
    <row r="26" spans="1:2" ht="12.75">
      <c r="A26" s="6" t="s">
        <v>149</v>
      </c>
      <c r="B26" s="6" t="s">
        <v>443</v>
      </c>
    </row>
    <row r="27" spans="1:2" ht="12.75">
      <c r="A27" s="6" t="s">
        <v>149</v>
      </c>
      <c r="B27" s="6" t="s">
        <v>147</v>
      </c>
    </row>
    <row r="28" spans="1:2" ht="12.75">
      <c r="A28" s="6" t="s">
        <v>131</v>
      </c>
      <c r="B28" s="6" t="s">
        <v>289</v>
      </c>
    </row>
    <row r="29" spans="1:2" ht="12.75">
      <c r="A29" s="6" t="s">
        <v>131</v>
      </c>
      <c r="B29" s="6" t="s">
        <v>37</v>
      </c>
    </row>
    <row r="30" spans="1:2" ht="12.75">
      <c r="A30" s="6" t="s">
        <v>105</v>
      </c>
      <c r="B30" s="6" t="s">
        <v>106</v>
      </c>
    </row>
    <row r="31" spans="1:2" ht="12.75">
      <c r="A31" s="6" t="s">
        <v>105</v>
      </c>
      <c r="B31" s="6" t="s">
        <v>280</v>
      </c>
    </row>
    <row r="32" spans="1:2" ht="12.75">
      <c r="A32" s="6" t="s">
        <v>218</v>
      </c>
      <c r="B32" s="6" t="s">
        <v>296</v>
      </c>
    </row>
    <row r="33" spans="1:2" ht="12.75">
      <c r="A33" s="6" t="s">
        <v>218</v>
      </c>
      <c r="B33" s="6" t="s">
        <v>219</v>
      </c>
    </row>
    <row r="34" spans="1:2" ht="12.75">
      <c r="A34" s="6" t="s">
        <v>218</v>
      </c>
      <c r="B34" s="6" t="s">
        <v>395</v>
      </c>
    </row>
    <row r="35" spans="1:2" ht="12.75">
      <c r="A35" s="6" t="s">
        <v>74</v>
      </c>
      <c r="B35" s="6" t="s">
        <v>222</v>
      </c>
    </row>
    <row r="36" spans="1:2" ht="12.75">
      <c r="A36" s="6" t="s">
        <v>81</v>
      </c>
      <c r="B36" s="6" t="s">
        <v>429</v>
      </c>
    </row>
    <row r="37" spans="1:2" ht="12.75">
      <c r="A37" s="6" t="s">
        <v>81</v>
      </c>
      <c r="B37" s="6" t="s">
        <v>144</v>
      </c>
    </row>
    <row r="38" spans="1:2" ht="12.75">
      <c r="A38" s="6" t="s">
        <v>114</v>
      </c>
      <c r="B38" s="6" t="s">
        <v>162</v>
      </c>
    </row>
    <row r="39" spans="1:2" ht="12.75">
      <c r="A39" s="6" t="s">
        <v>60</v>
      </c>
      <c r="B39" s="6" t="s">
        <v>61</v>
      </c>
    </row>
    <row r="40" spans="1:2" ht="12.75">
      <c r="A40" s="6" t="s">
        <v>238</v>
      </c>
      <c r="B40" s="6" t="s">
        <v>286</v>
      </c>
    </row>
    <row r="41" spans="1:2" ht="12.75">
      <c r="A41" s="6" t="s">
        <v>238</v>
      </c>
      <c r="B41" s="6" t="s">
        <v>442</v>
      </c>
    </row>
    <row r="42" spans="1:2" ht="12.75">
      <c r="A42" s="6" t="s">
        <v>238</v>
      </c>
      <c r="B42" s="6" t="s">
        <v>444</v>
      </c>
    </row>
    <row r="43" spans="1:2" ht="12.75">
      <c r="A43" s="6" t="s">
        <v>238</v>
      </c>
      <c r="B43" s="6" t="s">
        <v>180</v>
      </c>
    </row>
    <row r="44" spans="1:2" ht="12.75">
      <c r="A44" s="15" t="s">
        <v>132</v>
      </c>
      <c r="B44" s="6" t="s">
        <v>294</v>
      </c>
    </row>
    <row r="45" spans="1:2" ht="12.75">
      <c r="A45" s="6" t="s">
        <v>132</v>
      </c>
      <c r="B45" s="6" t="s">
        <v>37</v>
      </c>
    </row>
    <row r="46" spans="1:2" ht="12.75">
      <c r="A46" s="6" t="s">
        <v>117</v>
      </c>
      <c r="B46" s="6" t="s">
        <v>281</v>
      </c>
    </row>
    <row r="47" spans="1:2" ht="12.75">
      <c r="A47" s="6" t="s">
        <v>45</v>
      </c>
      <c r="B47" s="6" t="s">
        <v>46</v>
      </c>
    </row>
    <row r="48" spans="1:2" ht="12.75">
      <c r="A48" s="6" t="s">
        <v>191</v>
      </c>
      <c r="B48" s="6" t="s">
        <v>290</v>
      </c>
    </row>
    <row r="49" spans="1:2" ht="12.75">
      <c r="A49" s="6" t="s">
        <v>191</v>
      </c>
      <c r="B49" s="6" t="s">
        <v>37</v>
      </c>
    </row>
    <row r="50" spans="1:2" ht="12.75">
      <c r="A50" s="6" t="s">
        <v>107</v>
      </c>
      <c r="B50" s="6" t="s">
        <v>283</v>
      </c>
    </row>
    <row r="51" spans="1:2" ht="12.75">
      <c r="A51" s="6" t="s">
        <v>107</v>
      </c>
      <c r="B51" s="6" t="s">
        <v>108</v>
      </c>
    </row>
    <row r="52" spans="1:2" ht="12.75">
      <c r="A52" s="6" t="s">
        <v>96</v>
      </c>
      <c r="B52" s="6" t="s">
        <v>97</v>
      </c>
    </row>
    <row r="53" spans="1:2" ht="12.75">
      <c r="A53" s="6" t="s">
        <v>96</v>
      </c>
      <c r="B53" s="6" t="s">
        <v>177</v>
      </c>
    </row>
    <row r="54" spans="1:2" ht="12.75">
      <c r="A54" s="6" t="s">
        <v>262</v>
      </c>
      <c r="B54" s="6" t="s">
        <v>263</v>
      </c>
    </row>
    <row r="55" spans="1:2" ht="12.75">
      <c r="A55" s="6" t="s">
        <v>225</v>
      </c>
      <c r="B55" s="6" t="s">
        <v>193</v>
      </c>
    </row>
    <row r="56" spans="1:2" ht="12.75">
      <c r="A56" s="6" t="s">
        <v>361</v>
      </c>
      <c r="B56" s="6" t="s">
        <v>362</v>
      </c>
    </row>
    <row r="57" spans="1:2" ht="12.75">
      <c r="A57" s="6" t="s">
        <v>155</v>
      </c>
      <c r="B57" s="6" t="s">
        <v>115</v>
      </c>
    </row>
    <row r="58" spans="1:2" ht="12.75">
      <c r="A58" s="6" t="s">
        <v>155</v>
      </c>
      <c r="B58" s="6" t="s">
        <v>156</v>
      </c>
    </row>
    <row r="59" spans="1:2" ht="12.75">
      <c r="A59" s="6" t="s">
        <v>92</v>
      </c>
      <c r="B59" s="6" t="s">
        <v>293</v>
      </c>
    </row>
    <row r="60" spans="1:2" ht="12.75">
      <c r="A60" s="6" t="s">
        <v>92</v>
      </c>
      <c r="B60" s="6" t="s">
        <v>92</v>
      </c>
    </row>
    <row r="61" spans="1:2" ht="12.75">
      <c r="A61" s="6" t="s">
        <v>92</v>
      </c>
      <c r="B61" s="6" t="s">
        <v>195</v>
      </c>
    </row>
    <row r="62" spans="1:2" ht="12.75">
      <c r="A62" s="6" t="s">
        <v>85</v>
      </c>
      <c r="B62" s="6" t="s">
        <v>180</v>
      </c>
    </row>
    <row r="63" spans="1:2" ht="12.75">
      <c r="A63" s="6" t="s">
        <v>85</v>
      </c>
      <c r="B63" s="6" t="s">
        <v>446</v>
      </c>
    </row>
    <row r="64" spans="1:2" ht="12.75">
      <c r="A64" s="6" t="s">
        <v>54</v>
      </c>
      <c r="B64" s="6" t="s">
        <v>55</v>
      </c>
    </row>
    <row r="65" spans="1:2" ht="12.75">
      <c r="A65" s="6" t="s">
        <v>184</v>
      </c>
      <c r="B65" s="6" t="s">
        <v>185</v>
      </c>
    </row>
    <row r="66" spans="1:2" ht="12.75">
      <c r="A66" s="6" t="s">
        <v>172</v>
      </c>
      <c r="B66" s="6" t="s">
        <v>144</v>
      </c>
    </row>
    <row r="67" spans="1:2" ht="12.75">
      <c r="A67" s="6" t="s">
        <v>326</v>
      </c>
      <c r="B67" s="6" t="s">
        <v>327</v>
      </c>
    </row>
    <row r="68" spans="1:2" ht="12.75">
      <c r="A68" s="6" t="s">
        <v>200</v>
      </c>
      <c r="B68" s="6" t="s">
        <v>292</v>
      </c>
    </row>
    <row r="69" spans="1:2" ht="12.75">
      <c r="A69" s="6" t="s">
        <v>200</v>
      </c>
      <c r="B69" s="6" t="s">
        <v>201</v>
      </c>
    </row>
    <row r="70" spans="1:2" ht="12.75">
      <c r="A70" s="6" t="s">
        <v>205</v>
      </c>
      <c r="B70" s="6" t="s">
        <v>201</v>
      </c>
    </row>
    <row r="71" spans="1:2" ht="12.75">
      <c r="A71" s="15" t="s">
        <v>88</v>
      </c>
      <c r="B71" s="6" t="s">
        <v>432</v>
      </c>
    </row>
    <row r="72" spans="1:2" ht="12.75">
      <c r="A72" s="6" t="s">
        <v>88</v>
      </c>
      <c r="B72" s="6" t="s">
        <v>368</v>
      </c>
    </row>
    <row r="73" spans="1:2" ht="12.75">
      <c r="A73" s="6" t="s">
        <v>112</v>
      </c>
      <c r="B73" s="6" t="s">
        <v>113</v>
      </c>
    </row>
    <row r="74" spans="1:2" ht="12.75">
      <c r="A74" s="6" t="s">
        <v>112</v>
      </c>
      <c r="B74" s="6" t="s">
        <v>147</v>
      </c>
    </row>
    <row r="75" spans="1:2" ht="12.75">
      <c r="A75" s="6" t="s">
        <v>29</v>
      </c>
      <c r="B75" s="6" t="s">
        <v>30</v>
      </c>
    </row>
    <row r="76" spans="1:2" ht="12.75">
      <c r="A76" s="6" t="s">
        <v>29</v>
      </c>
      <c r="B76" s="6" t="s">
        <v>278</v>
      </c>
    </row>
    <row r="77" spans="1:2" ht="12.75">
      <c r="A77" s="15" t="s">
        <v>434</v>
      </c>
      <c r="B77" s="6" t="s">
        <v>435</v>
      </c>
    </row>
    <row r="78" spans="1:2" ht="12.75">
      <c r="A78" s="6" t="s">
        <v>109</v>
      </c>
      <c r="B78" s="6" t="s">
        <v>110</v>
      </c>
    </row>
    <row r="84" ht="18.75">
      <c r="A84" s="1"/>
    </row>
    <row r="85" ht="18.75">
      <c r="A85" s="1"/>
    </row>
    <row r="86" ht="18.75">
      <c r="A86" s="1"/>
    </row>
    <row r="87" spans="1:2" ht="12.75">
      <c r="A87" s="6"/>
      <c r="B87" s="6"/>
    </row>
    <row r="88" ht="18.75">
      <c r="A88" s="1"/>
    </row>
    <row r="89" spans="1:2" ht="12.75">
      <c r="A89" s="15"/>
      <c r="B89" s="6"/>
    </row>
    <row r="90" spans="1:2" ht="12.75">
      <c r="A90" s="15"/>
      <c r="B90" s="6"/>
    </row>
    <row r="91" ht="18.75">
      <c r="A91" s="1"/>
    </row>
    <row r="92" ht="15.75">
      <c r="A92" s="7"/>
    </row>
    <row r="93" spans="1:2" ht="12.75">
      <c r="A93" s="6"/>
      <c r="B93" s="6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84"/>
  <sheetViews>
    <sheetView workbookViewId="0" topLeftCell="A1">
      <selection activeCell="A3" sqref="A3"/>
    </sheetView>
  </sheetViews>
  <sheetFormatPr defaultColWidth="9.140625" defaultRowHeight="12.75"/>
  <cols>
    <col min="1" max="1" width="14.140625" style="0" bestFit="1" customWidth="1"/>
    <col min="2" max="2" width="13.140625" style="0" bestFit="1" customWidth="1"/>
    <col min="7" max="7" width="14.140625" style="0" bestFit="1" customWidth="1"/>
    <col min="8" max="8" width="13.140625" style="0" bestFit="1" customWidth="1"/>
    <col min="9" max="9" width="10.00390625" style="0" bestFit="1" customWidth="1"/>
    <col min="10" max="10" width="12.28125" style="0" bestFit="1" customWidth="1"/>
    <col min="11" max="11" width="7.28125" style="0" customWidth="1"/>
    <col min="12" max="12" width="13.140625" style="0" bestFit="1" customWidth="1"/>
    <col min="13" max="13" width="7.28125" style="0" bestFit="1" customWidth="1"/>
    <col min="14" max="15" width="7.8515625" style="0" customWidth="1"/>
    <col min="16" max="16" width="7.421875" style="0" customWidth="1"/>
    <col min="17" max="17" width="9.140625" style="18" customWidth="1"/>
    <col min="18" max="18" width="6.421875" style="0" bestFit="1" customWidth="1"/>
  </cols>
  <sheetData>
    <row r="1" spans="1:18" ht="13.5">
      <c r="A1" s="9" t="s">
        <v>21</v>
      </c>
      <c r="B1" s="9" t="s">
        <v>4</v>
      </c>
      <c r="G1" s="9" t="s">
        <v>21</v>
      </c>
      <c r="H1" s="9" t="s">
        <v>4</v>
      </c>
      <c r="I1" s="9" t="s">
        <v>22</v>
      </c>
      <c r="J1" s="9" t="s">
        <v>23</v>
      </c>
      <c r="K1" s="9" t="s">
        <v>24</v>
      </c>
      <c r="L1" s="9" t="s">
        <v>25</v>
      </c>
      <c r="M1" s="9" t="s">
        <v>26</v>
      </c>
      <c r="N1" s="9" t="s">
        <v>27</v>
      </c>
      <c r="Q1" s="17" t="s">
        <v>28</v>
      </c>
      <c r="R1" s="9" t="s">
        <v>428</v>
      </c>
    </row>
    <row r="2" spans="1:19" ht="12.75">
      <c r="A2" s="6" t="s">
        <v>225</v>
      </c>
      <c r="B2" s="6" t="s">
        <v>193</v>
      </c>
      <c r="C2">
        <f>$S191</f>
        <v>7908</v>
      </c>
      <c r="G2" s="6" t="s">
        <v>187</v>
      </c>
      <c r="H2" s="6" t="s">
        <v>188</v>
      </c>
      <c r="I2" s="6" t="s">
        <v>249</v>
      </c>
      <c r="J2" s="6" t="s">
        <v>13</v>
      </c>
      <c r="K2" s="6" t="s">
        <v>40</v>
      </c>
      <c r="L2" s="6" t="s">
        <v>34</v>
      </c>
      <c r="M2" s="6" t="s">
        <v>250</v>
      </c>
      <c r="N2" s="6" t="s">
        <v>35</v>
      </c>
      <c r="O2" s="6" t="s">
        <v>35</v>
      </c>
      <c r="P2" s="6" t="s">
        <v>35</v>
      </c>
      <c r="Q2" s="14">
        <v>666</v>
      </c>
      <c r="R2">
        <v>1</v>
      </c>
      <c r="S2">
        <f>SUM(Q2)</f>
        <v>666</v>
      </c>
    </row>
    <row r="3" spans="1:19" ht="12.75">
      <c r="A3" s="6" t="s">
        <v>205</v>
      </c>
      <c r="B3" s="6" t="s">
        <v>201</v>
      </c>
      <c r="C3">
        <f>$S247</f>
        <v>7908</v>
      </c>
      <c r="G3" s="6" t="s">
        <v>187</v>
      </c>
      <c r="H3" s="6" t="s">
        <v>314</v>
      </c>
      <c r="I3" s="6" t="s">
        <v>319</v>
      </c>
      <c r="J3" s="6" t="s">
        <v>40</v>
      </c>
      <c r="K3" s="6" t="s">
        <v>70</v>
      </c>
      <c r="L3" s="6" t="s">
        <v>34</v>
      </c>
      <c r="M3" s="6" t="s">
        <v>378</v>
      </c>
      <c r="N3" s="6" t="s">
        <v>35</v>
      </c>
      <c r="O3" s="6" t="s">
        <v>35</v>
      </c>
      <c r="P3" s="6" t="s">
        <v>35</v>
      </c>
      <c r="Q3" s="14">
        <v>567</v>
      </c>
      <c r="R3">
        <v>3</v>
      </c>
      <c r="S3">
        <f>SUM(Q3:Q8)</f>
        <v>75</v>
      </c>
    </row>
    <row r="4" spans="1:18" ht="12.75">
      <c r="A4" s="6" t="s">
        <v>200</v>
      </c>
      <c r="B4" s="6" t="s">
        <v>201</v>
      </c>
      <c r="C4">
        <f>$S242</f>
        <v>7451</v>
      </c>
      <c r="G4" s="6" t="s">
        <v>187</v>
      </c>
      <c r="H4" s="6" t="s">
        <v>314</v>
      </c>
      <c r="I4" s="6" t="s">
        <v>33</v>
      </c>
      <c r="J4" s="6" t="s">
        <v>58</v>
      </c>
      <c r="K4" s="6" t="s">
        <v>33</v>
      </c>
      <c r="L4" s="6" t="s">
        <v>34</v>
      </c>
      <c r="M4" s="6" t="s">
        <v>139</v>
      </c>
      <c r="N4" s="6" t="s">
        <v>35</v>
      </c>
      <c r="O4" s="6" t="s">
        <v>35</v>
      </c>
      <c r="P4" s="6" t="s">
        <v>35</v>
      </c>
      <c r="Q4" s="14">
        <v>658</v>
      </c>
      <c r="R4">
        <v>4</v>
      </c>
    </row>
    <row r="5" spans="1:18" ht="12.75">
      <c r="A5" s="6" t="s">
        <v>68</v>
      </c>
      <c r="B5" s="6" t="s">
        <v>193</v>
      </c>
      <c r="C5">
        <f>$S30</f>
        <v>7451</v>
      </c>
      <c r="G5" s="6" t="s">
        <v>187</v>
      </c>
      <c r="H5" s="6" t="s">
        <v>314</v>
      </c>
      <c r="I5" s="6" t="s">
        <v>42</v>
      </c>
      <c r="J5" s="6" t="s">
        <v>57</v>
      </c>
      <c r="K5" s="6" t="s">
        <v>13</v>
      </c>
      <c r="L5" s="6" t="s">
        <v>34</v>
      </c>
      <c r="M5" s="6" t="s">
        <v>421</v>
      </c>
      <c r="N5" s="6" t="s">
        <v>35</v>
      </c>
      <c r="O5" s="6" t="s">
        <v>35</v>
      </c>
      <c r="P5" s="6" t="s">
        <v>35</v>
      </c>
      <c r="Q5" s="14">
        <v>28</v>
      </c>
      <c r="R5">
        <v>5</v>
      </c>
    </row>
    <row r="6" spans="1:18" ht="12.75">
      <c r="A6" s="6" t="s">
        <v>215</v>
      </c>
      <c r="B6" s="6" t="s">
        <v>193</v>
      </c>
      <c r="C6">
        <f>$S70</f>
        <v>7451</v>
      </c>
      <c r="G6" s="6" t="s">
        <v>187</v>
      </c>
      <c r="H6" s="6" t="s">
        <v>314</v>
      </c>
      <c r="I6" s="6" t="s">
        <v>39</v>
      </c>
      <c r="J6" s="6" t="s">
        <v>14</v>
      </c>
      <c r="K6" s="6" t="s">
        <v>13</v>
      </c>
      <c r="L6" s="6" t="s">
        <v>103</v>
      </c>
      <c r="M6" s="6" t="s">
        <v>338</v>
      </c>
      <c r="N6" s="6" t="s">
        <v>35</v>
      </c>
      <c r="O6" s="6" t="s">
        <v>35</v>
      </c>
      <c r="P6" s="6" t="s">
        <v>35</v>
      </c>
      <c r="Q6" s="14">
        <v>-810</v>
      </c>
      <c r="R6">
        <v>6</v>
      </c>
    </row>
    <row r="7" spans="1:18" ht="12.75">
      <c r="A7" s="6" t="s">
        <v>78</v>
      </c>
      <c r="B7" s="6" t="s">
        <v>162</v>
      </c>
      <c r="C7">
        <f>S16</f>
        <v>2757</v>
      </c>
      <c r="G7" s="6" t="s">
        <v>187</v>
      </c>
      <c r="H7" s="6" t="s">
        <v>314</v>
      </c>
      <c r="I7" s="6" t="s">
        <v>189</v>
      </c>
      <c r="J7" s="6" t="s">
        <v>72</v>
      </c>
      <c r="K7" s="6" t="s">
        <v>43</v>
      </c>
      <c r="L7" s="6" t="s">
        <v>119</v>
      </c>
      <c r="M7" s="6" t="s">
        <v>190</v>
      </c>
      <c r="N7" s="6" t="s">
        <v>35</v>
      </c>
      <c r="O7" s="6" t="s">
        <v>35</v>
      </c>
      <c r="P7" s="6" t="s">
        <v>35</v>
      </c>
      <c r="Q7" s="14">
        <v>-368</v>
      </c>
      <c r="R7">
        <v>7</v>
      </c>
    </row>
    <row r="8" spans="1:18" ht="12.75">
      <c r="A8" s="6" t="s">
        <v>81</v>
      </c>
      <c r="B8" s="6" t="s">
        <v>144</v>
      </c>
      <c r="C8">
        <f>$S125</f>
        <v>2610</v>
      </c>
      <c r="G8" s="6" t="s">
        <v>187</v>
      </c>
      <c r="H8" s="6" t="s">
        <v>314</v>
      </c>
      <c r="I8" s="6" t="s">
        <v>40</v>
      </c>
      <c r="J8" s="6" t="s">
        <v>72</v>
      </c>
      <c r="K8" s="6" t="s">
        <v>174</v>
      </c>
      <c r="L8" s="6" t="s">
        <v>119</v>
      </c>
      <c r="M8" s="6" t="s">
        <v>313</v>
      </c>
      <c r="N8" s="6" t="s">
        <v>35</v>
      </c>
      <c r="O8" s="6" t="s">
        <v>35</v>
      </c>
      <c r="P8" s="6" t="s">
        <v>35</v>
      </c>
      <c r="Q8" s="14">
        <v>0</v>
      </c>
      <c r="R8">
        <v>9</v>
      </c>
    </row>
    <row r="9" spans="1:19" ht="12.75">
      <c r="A9" s="6" t="s">
        <v>172</v>
      </c>
      <c r="B9" s="6" t="s">
        <v>144</v>
      </c>
      <c r="C9">
        <f>$S232</f>
        <v>2610</v>
      </c>
      <c r="G9" s="6" t="s">
        <v>121</v>
      </c>
      <c r="H9" s="6" t="s">
        <v>122</v>
      </c>
      <c r="I9" s="6" t="s">
        <v>252</v>
      </c>
      <c r="J9" s="6" t="s">
        <v>40</v>
      </c>
      <c r="K9" s="6" t="s">
        <v>178</v>
      </c>
      <c r="L9" s="6" t="s">
        <v>119</v>
      </c>
      <c r="M9" s="6" t="s">
        <v>253</v>
      </c>
      <c r="N9" s="6" t="s">
        <v>35</v>
      </c>
      <c r="O9" s="6" t="s">
        <v>35</v>
      </c>
      <c r="P9" s="6" t="s">
        <v>35</v>
      </c>
      <c r="Q9" s="14">
        <v>-200</v>
      </c>
      <c r="R9">
        <v>1</v>
      </c>
      <c r="S9">
        <f>SUM(Q9:Q15)</f>
        <v>1117</v>
      </c>
    </row>
    <row r="10" spans="1:18" ht="12.75">
      <c r="A10" s="6" t="s">
        <v>169</v>
      </c>
      <c r="B10" s="6" t="s">
        <v>162</v>
      </c>
      <c r="C10">
        <f>$S43</f>
        <v>2610</v>
      </c>
      <c r="G10" s="6" t="s">
        <v>121</v>
      </c>
      <c r="H10" s="6" t="s">
        <v>122</v>
      </c>
      <c r="I10" s="6" t="s">
        <v>376</v>
      </c>
      <c r="J10" s="6" t="s">
        <v>40</v>
      </c>
      <c r="K10" s="6" t="s">
        <v>72</v>
      </c>
      <c r="L10" s="6" t="s">
        <v>103</v>
      </c>
      <c r="M10" s="6" t="s">
        <v>377</v>
      </c>
      <c r="N10" s="6" t="s">
        <v>35</v>
      </c>
      <c r="O10" s="6" t="s">
        <v>35</v>
      </c>
      <c r="P10" s="6" t="s">
        <v>35</v>
      </c>
      <c r="Q10" s="14">
        <v>-387</v>
      </c>
      <c r="R10">
        <v>3</v>
      </c>
    </row>
    <row r="11" spans="1:18" ht="12.75">
      <c r="A11" s="6" t="s">
        <v>114</v>
      </c>
      <c r="B11" s="6" t="s">
        <v>162</v>
      </c>
      <c r="C11">
        <f>$S131</f>
        <v>2321</v>
      </c>
      <c r="G11" s="6" t="s">
        <v>121</v>
      </c>
      <c r="H11" s="6" t="s">
        <v>122</v>
      </c>
      <c r="I11" s="6" t="s">
        <v>32</v>
      </c>
      <c r="J11" s="6" t="s">
        <v>13</v>
      </c>
      <c r="K11" s="6" t="s">
        <v>14</v>
      </c>
      <c r="L11" s="6" t="s">
        <v>34</v>
      </c>
      <c r="M11" s="6" t="s">
        <v>405</v>
      </c>
      <c r="N11" s="6" t="s">
        <v>35</v>
      </c>
      <c r="O11" s="6" t="s">
        <v>35</v>
      </c>
      <c r="P11" s="6" t="s">
        <v>35</v>
      </c>
      <c r="Q11" s="14">
        <v>494</v>
      </c>
      <c r="R11">
        <v>4</v>
      </c>
    </row>
    <row r="12" spans="1:18" ht="12.75">
      <c r="A12" s="6" t="s">
        <v>100</v>
      </c>
      <c r="B12" s="6" t="s">
        <v>144</v>
      </c>
      <c r="C12">
        <f>$S88</f>
        <v>2194</v>
      </c>
      <c r="G12" s="6" t="s">
        <v>121</v>
      </c>
      <c r="H12" s="6" t="s">
        <v>122</v>
      </c>
      <c r="I12" s="6" t="s">
        <v>42</v>
      </c>
      <c r="J12" s="6" t="s">
        <v>13</v>
      </c>
      <c r="K12" s="6" t="s">
        <v>14</v>
      </c>
      <c r="L12" s="6" t="s">
        <v>34</v>
      </c>
      <c r="M12" s="6" t="s">
        <v>343</v>
      </c>
      <c r="N12" s="6" t="s">
        <v>35</v>
      </c>
      <c r="O12" s="6" t="s">
        <v>35</v>
      </c>
      <c r="P12" s="6" t="s">
        <v>35</v>
      </c>
      <c r="Q12" s="14">
        <v>468</v>
      </c>
      <c r="R12">
        <v>6</v>
      </c>
    </row>
    <row r="13" spans="1:18" ht="12.75">
      <c r="A13" s="6" t="s">
        <v>114</v>
      </c>
      <c r="B13" s="6" t="s">
        <v>304</v>
      </c>
      <c r="C13">
        <f>$S134</f>
        <v>1184</v>
      </c>
      <c r="G13" s="6" t="s">
        <v>121</v>
      </c>
      <c r="H13" s="6" t="s">
        <v>122</v>
      </c>
      <c r="I13" s="6" t="s">
        <v>13</v>
      </c>
      <c r="J13" s="6" t="s">
        <v>13</v>
      </c>
      <c r="K13" s="6" t="s">
        <v>14</v>
      </c>
      <c r="L13" s="6" t="s">
        <v>34</v>
      </c>
      <c r="M13" s="6" t="s">
        <v>183</v>
      </c>
      <c r="N13" s="6" t="s">
        <v>35</v>
      </c>
      <c r="O13" s="6" t="s">
        <v>35</v>
      </c>
      <c r="P13" s="6" t="s">
        <v>35</v>
      </c>
      <c r="Q13" s="14">
        <v>499</v>
      </c>
      <c r="R13">
        <v>7</v>
      </c>
    </row>
    <row r="14" spans="1:18" ht="12.75">
      <c r="A14" s="6" t="s">
        <v>96</v>
      </c>
      <c r="B14" s="6" t="s">
        <v>177</v>
      </c>
      <c r="C14">
        <f>$S181</f>
        <v>1164</v>
      </c>
      <c r="G14" s="6" t="s">
        <v>121</v>
      </c>
      <c r="H14" s="6" t="s">
        <v>122</v>
      </c>
      <c r="I14" s="6" t="s">
        <v>43</v>
      </c>
      <c r="J14" s="6" t="s">
        <v>13</v>
      </c>
      <c r="K14" s="6" t="s">
        <v>71</v>
      </c>
      <c r="L14" s="6" t="s">
        <v>34</v>
      </c>
      <c r="M14" s="6" t="s">
        <v>330</v>
      </c>
      <c r="N14" s="6" t="s">
        <v>35</v>
      </c>
      <c r="O14" s="6" t="s">
        <v>35</v>
      </c>
      <c r="P14" s="6" t="s">
        <v>35</v>
      </c>
      <c r="Q14" s="14">
        <v>243</v>
      </c>
      <c r="R14">
        <v>10</v>
      </c>
    </row>
    <row r="15" spans="1:18" ht="12.75">
      <c r="A15" s="6" t="s">
        <v>187</v>
      </c>
      <c r="B15" s="6" t="s">
        <v>188</v>
      </c>
      <c r="C15">
        <f>S2</f>
        <v>666</v>
      </c>
      <c r="G15" s="6" t="s">
        <v>121</v>
      </c>
      <c r="H15" s="6" t="s">
        <v>122</v>
      </c>
      <c r="I15" s="6" t="s">
        <v>98</v>
      </c>
      <c r="J15" s="6" t="s">
        <v>14</v>
      </c>
      <c r="K15" s="6" t="s">
        <v>14</v>
      </c>
      <c r="L15" s="6" t="s">
        <v>34</v>
      </c>
      <c r="M15" s="6" t="s">
        <v>123</v>
      </c>
      <c r="N15" s="6" t="s">
        <v>35</v>
      </c>
      <c r="O15" s="6" t="s">
        <v>35</v>
      </c>
      <c r="P15" s="6" t="s">
        <v>35</v>
      </c>
      <c r="Q15" s="14">
        <v>0</v>
      </c>
      <c r="R15">
        <v>12</v>
      </c>
    </row>
    <row r="16" spans="1:19" ht="12.75">
      <c r="A16" s="6" t="s">
        <v>155</v>
      </c>
      <c r="B16" s="6" t="s">
        <v>156</v>
      </c>
      <c r="C16">
        <f>$S201</f>
        <v>-193</v>
      </c>
      <c r="G16" s="6" t="s">
        <v>78</v>
      </c>
      <c r="H16" s="6" t="s">
        <v>144</v>
      </c>
      <c r="I16" s="6" t="s">
        <v>31</v>
      </c>
      <c r="J16" s="6" t="s">
        <v>42</v>
      </c>
      <c r="K16" s="6" t="s">
        <v>90</v>
      </c>
      <c r="L16" s="6" t="s">
        <v>34</v>
      </c>
      <c r="M16" s="6" t="s">
        <v>229</v>
      </c>
      <c r="N16" s="6" t="s">
        <v>35</v>
      </c>
      <c r="O16" s="6" t="s">
        <v>35</v>
      </c>
      <c r="P16" s="6" t="s">
        <v>35</v>
      </c>
      <c r="Q16" s="14">
        <v>666</v>
      </c>
      <c r="R16">
        <v>1</v>
      </c>
      <c r="S16">
        <f>SUM(Q16:Q22)</f>
        <v>2757</v>
      </c>
    </row>
    <row r="17" spans="7:18" ht="12.75">
      <c r="G17" s="6" t="s">
        <v>78</v>
      </c>
      <c r="H17" s="6" t="s">
        <v>144</v>
      </c>
      <c r="I17" s="6" t="s">
        <v>83</v>
      </c>
      <c r="J17" s="6" t="s">
        <v>138</v>
      </c>
      <c r="K17" s="6" t="s">
        <v>359</v>
      </c>
      <c r="L17" s="6" t="s">
        <v>103</v>
      </c>
      <c r="M17" s="6" t="s">
        <v>391</v>
      </c>
      <c r="N17" s="6" t="s">
        <v>35</v>
      </c>
      <c r="O17" s="6" t="s">
        <v>35</v>
      </c>
      <c r="P17" s="6" t="s">
        <v>35</v>
      </c>
      <c r="Q17" s="14">
        <v>-846</v>
      </c>
      <c r="R17">
        <v>3</v>
      </c>
    </row>
    <row r="18" spans="7:18" ht="12.75">
      <c r="G18" s="6" t="s">
        <v>78</v>
      </c>
      <c r="H18" s="6" t="s">
        <v>144</v>
      </c>
      <c r="I18" s="6" t="s">
        <v>47</v>
      </c>
      <c r="J18" s="6" t="s">
        <v>42</v>
      </c>
      <c r="K18" s="6" t="s">
        <v>233</v>
      </c>
      <c r="L18" s="6" t="s">
        <v>103</v>
      </c>
      <c r="M18" s="6" t="s">
        <v>409</v>
      </c>
      <c r="N18" s="6" t="s">
        <v>35</v>
      </c>
      <c r="O18" s="6" t="s">
        <v>35</v>
      </c>
      <c r="P18" s="6" t="s">
        <v>35</v>
      </c>
      <c r="Q18" s="14">
        <v>-789</v>
      </c>
      <c r="R18">
        <v>4</v>
      </c>
    </row>
    <row r="19" spans="1:18" ht="12.75">
      <c r="A19" s="6" t="s">
        <v>74</v>
      </c>
      <c r="B19" s="6" t="s">
        <v>222</v>
      </c>
      <c r="C19">
        <f>$S118</f>
        <v>6706</v>
      </c>
      <c r="G19" s="6" t="s">
        <v>78</v>
      </c>
      <c r="H19" s="6" t="s">
        <v>144</v>
      </c>
      <c r="I19" s="6" t="s">
        <v>145</v>
      </c>
      <c r="J19" s="6" t="s">
        <v>32</v>
      </c>
      <c r="K19" s="6" t="s">
        <v>33</v>
      </c>
      <c r="L19" s="6" t="s">
        <v>34</v>
      </c>
      <c r="M19" s="6" t="s">
        <v>340</v>
      </c>
      <c r="N19" s="6" t="s">
        <v>35</v>
      </c>
      <c r="O19" s="6" t="s">
        <v>35</v>
      </c>
      <c r="P19" s="6" t="s">
        <v>35</v>
      </c>
      <c r="Q19" s="14">
        <v>780</v>
      </c>
      <c r="R19">
        <v>6</v>
      </c>
    </row>
    <row r="20" spans="1:18" ht="12.75">
      <c r="A20" s="6" t="s">
        <v>92</v>
      </c>
      <c r="B20" s="6" t="s">
        <v>195</v>
      </c>
      <c r="C20">
        <f>$S206</f>
        <v>3659</v>
      </c>
      <c r="G20" s="6" t="s">
        <v>78</v>
      </c>
      <c r="H20" s="6" t="s">
        <v>144</v>
      </c>
      <c r="I20" s="6" t="s">
        <v>160</v>
      </c>
      <c r="J20" s="6" t="s">
        <v>94</v>
      </c>
      <c r="K20" s="6" t="s">
        <v>83</v>
      </c>
      <c r="L20" s="6" t="s">
        <v>34</v>
      </c>
      <c r="M20" s="6" t="s">
        <v>161</v>
      </c>
      <c r="N20" s="6" t="s">
        <v>35</v>
      </c>
      <c r="O20" s="6" t="s">
        <v>35</v>
      </c>
      <c r="P20" s="6" t="s">
        <v>35</v>
      </c>
      <c r="Q20" s="14">
        <v>832</v>
      </c>
      <c r="R20">
        <v>7</v>
      </c>
    </row>
    <row r="21" spans="1:18" ht="12.75">
      <c r="A21" s="6" t="s">
        <v>29</v>
      </c>
      <c r="B21" s="6" t="s">
        <v>30</v>
      </c>
      <c r="C21">
        <f>$S268</f>
        <v>3070</v>
      </c>
      <c r="G21" s="6" t="s">
        <v>78</v>
      </c>
      <c r="H21" s="6" t="s">
        <v>144</v>
      </c>
      <c r="I21" s="6" t="s">
        <v>98</v>
      </c>
      <c r="J21" s="6" t="s">
        <v>71</v>
      </c>
      <c r="K21" s="6" t="s">
        <v>72</v>
      </c>
      <c r="L21" s="6" t="s">
        <v>34</v>
      </c>
      <c r="M21" s="6" t="s">
        <v>269</v>
      </c>
      <c r="N21" s="6" t="s">
        <v>35</v>
      </c>
      <c r="O21" s="6" t="s">
        <v>35</v>
      </c>
      <c r="P21" s="6" t="s">
        <v>35</v>
      </c>
      <c r="Q21" s="14">
        <v>1710</v>
      </c>
      <c r="R21">
        <v>9</v>
      </c>
    </row>
    <row r="22" spans="1:18" ht="12.75">
      <c r="A22" s="6" t="s">
        <v>149</v>
      </c>
      <c r="B22" s="6" t="s">
        <v>147</v>
      </c>
      <c r="C22">
        <f>$S95</f>
        <v>2429</v>
      </c>
      <c r="G22" s="6" t="s">
        <v>78</v>
      </c>
      <c r="H22" s="6" t="s">
        <v>144</v>
      </c>
      <c r="I22" s="6" t="s">
        <v>183</v>
      </c>
      <c r="J22" s="6" t="s">
        <v>32</v>
      </c>
      <c r="K22" s="6" t="s">
        <v>234</v>
      </c>
      <c r="L22" s="6" t="s">
        <v>34</v>
      </c>
      <c r="M22" s="6" t="s">
        <v>325</v>
      </c>
      <c r="N22" s="6" t="s">
        <v>35</v>
      </c>
      <c r="O22" s="6" t="s">
        <v>35</v>
      </c>
      <c r="P22" s="6" t="s">
        <v>35</v>
      </c>
      <c r="Q22" s="14">
        <v>404</v>
      </c>
      <c r="R22">
        <v>10</v>
      </c>
    </row>
    <row r="23" spans="1:19" ht="12.75">
      <c r="A23" s="6" t="s">
        <v>361</v>
      </c>
      <c r="B23" s="6" t="s">
        <v>362</v>
      </c>
      <c r="C23">
        <f>$S197</f>
        <v>1665</v>
      </c>
      <c r="G23" s="6" t="s">
        <v>78</v>
      </c>
      <c r="H23" s="6" t="s">
        <v>79</v>
      </c>
      <c r="I23" s="6" t="s">
        <v>14</v>
      </c>
      <c r="J23" s="6" t="s">
        <v>14</v>
      </c>
      <c r="K23" s="6" t="s">
        <v>14</v>
      </c>
      <c r="L23" s="6" t="s">
        <v>34</v>
      </c>
      <c r="M23" s="6" t="s">
        <v>14</v>
      </c>
      <c r="N23" s="6" t="s">
        <v>35</v>
      </c>
      <c r="O23" s="6" t="s">
        <v>35</v>
      </c>
      <c r="P23" s="6" t="s">
        <v>35</v>
      </c>
      <c r="Q23" s="14">
        <v>14</v>
      </c>
      <c r="R23">
        <v>5</v>
      </c>
      <c r="S23">
        <f>SUM(Q23:Q24)</f>
        <v>14</v>
      </c>
    </row>
    <row r="24" spans="1:18" ht="12.75">
      <c r="A24" s="6" t="s">
        <v>112</v>
      </c>
      <c r="B24" s="6" t="s">
        <v>147</v>
      </c>
      <c r="C24">
        <f>$S260</f>
        <v>1110</v>
      </c>
      <c r="G24" s="6" t="s">
        <v>78</v>
      </c>
      <c r="H24" s="6" t="s">
        <v>79</v>
      </c>
      <c r="I24" s="6" t="s">
        <v>71</v>
      </c>
      <c r="J24" s="6" t="s">
        <v>14</v>
      </c>
      <c r="K24" s="6" t="s">
        <v>13</v>
      </c>
      <c r="L24" s="6" t="s">
        <v>34</v>
      </c>
      <c r="M24" s="6" t="s">
        <v>80</v>
      </c>
      <c r="N24" s="6" t="s">
        <v>35</v>
      </c>
      <c r="O24" s="6" t="s">
        <v>35</v>
      </c>
      <c r="P24" s="6" t="s">
        <v>35</v>
      </c>
      <c r="Q24" s="14">
        <v>0</v>
      </c>
      <c r="R24">
        <v>12</v>
      </c>
    </row>
    <row r="25" spans="7:19" ht="12.75">
      <c r="G25" s="6" t="s">
        <v>140</v>
      </c>
      <c r="H25" s="6" t="s">
        <v>115</v>
      </c>
      <c r="I25" s="6" t="s">
        <v>39</v>
      </c>
      <c r="J25" s="6" t="s">
        <v>57</v>
      </c>
      <c r="K25" s="6" t="s">
        <v>71</v>
      </c>
      <c r="L25" s="6" t="s">
        <v>103</v>
      </c>
      <c r="M25" s="6" t="s">
        <v>237</v>
      </c>
      <c r="N25" s="6" t="s">
        <v>35</v>
      </c>
      <c r="O25" s="6" t="s">
        <v>35</v>
      </c>
      <c r="P25" s="6" t="s">
        <v>35</v>
      </c>
      <c r="Q25" s="14">
        <v>-400</v>
      </c>
      <c r="R25">
        <v>1</v>
      </c>
      <c r="S25">
        <f>SUM(Q25:Q26)</f>
        <v>94</v>
      </c>
    </row>
    <row r="26" spans="7:18" ht="12.75">
      <c r="G26" s="6" t="s">
        <v>140</v>
      </c>
      <c r="H26" s="6" t="s">
        <v>115</v>
      </c>
      <c r="I26" s="6" t="s">
        <v>13</v>
      </c>
      <c r="J26" s="6" t="s">
        <v>14</v>
      </c>
      <c r="K26" s="6" t="s">
        <v>14</v>
      </c>
      <c r="L26" s="6" t="s">
        <v>34</v>
      </c>
      <c r="M26" s="6" t="s">
        <v>93</v>
      </c>
      <c r="N26" s="6" t="s">
        <v>35</v>
      </c>
      <c r="O26" s="6" t="s">
        <v>35</v>
      </c>
      <c r="P26" s="6" t="s">
        <v>35</v>
      </c>
      <c r="Q26" s="14">
        <v>494</v>
      </c>
      <c r="R26">
        <v>4</v>
      </c>
    </row>
    <row r="27" spans="1:19" ht="12.75">
      <c r="A27" s="6" t="s">
        <v>131</v>
      </c>
      <c r="B27" s="6" t="s">
        <v>37</v>
      </c>
      <c r="C27">
        <f>$S100</f>
        <v>7751</v>
      </c>
      <c r="G27" s="6" t="s">
        <v>140</v>
      </c>
      <c r="H27" s="6" t="s">
        <v>141</v>
      </c>
      <c r="I27" s="6" t="s">
        <v>94</v>
      </c>
      <c r="J27" s="6" t="s">
        <v>57</v>
      </c>
      <c r="K27" s="6" t="s">
        <v>189</v>
      </c>
      <c r="L27" s="6" t="s">
        <v>34</v>
      </c>
      <c r="M27" s="6" t="s">
        <v>339</v>
      </c>
      <c r="N27" s="6" t="s">
        <v>35</v>
      </c>
      <c r="O27" s="6" t="s">
        <v>35</v>
      </c>
      <c r="P27" s="6" t="s">
        <v>35</v>
      </c>
      <c r="Q27" s="14">
        <v>624</v>
      </c>
      <c r="R27">
        <v>6</v>
      </c>
      <c r="S27">
        <f>SUM(Q27:Q29)</f>
        <v>1612</v>
      </c>
    </row>
    <row r="28" spans="1:18" ht="12.75">
      <c r="A28" s="6" t="s">
        <v>36</v>
      </c>
      <c r="B28" s="6" t="s">
        <v>37</v>
      </c>
      <c r="C28">
        <f>$S48</f>
        <v>7330</v>
      </c>
      <c r="G28" s="6" t="s">
        <v>140</v>
      </c>
      <c r="H28" s="6" t="s">
        <v>141</v>
      </c>
      <c r="I28" s="6" t="s">
        <v>14</v>
      </c>
      <c r="J28" s="6" t="s">
        <v>14</v>
      </c>
      <c r="K28" s="6" t="s">
        <v>71</v>
      </c>
      <c r="L28" s="6" t="s">
        <v>34</v>
      </c>
      <c r="M28" s="6" t="s">
        <v>142</v>
      </c>
      <c r="N28" s="6" t="s">
        <v>35</v>
      </c>
      <c r="O28" s="6" t="s">
        <v>35</v>
      </c>
      <c r="P28" s="6" t="s">
        <v>35</v>
      </c>
      <c r="Q28" s="14">
        <v>665</v>
      </c>
      <c r="R28">
        <v>7</v>
      </c>
    </row>
    <row r="29" spans="1:18" ht="12.75">
      <c r="A29" s="6" t="s">
        <v>198</v>
      </c>
      <c r="B29" s="6" t="s">
        <v>199</v>
      </c>
      <c r="C29">
        <f>$S37</f>
        <v>7101</v>
      </c>
      <c r="G29" s="6" t="s">
        <v>140</v>
      </c>
      <c r="H29" s="6" t="s">
        <v>141</v>
      </c>
      <c r="I29" s="6" t="s">
        <v>212</v>
      </c>
      <c r="J29" s="6" t="s">
        <v>57</v>
      </c>
      <c r="K29" s="6" t="s">
        <v>32</v>
      </c>
      <c r="L29" s="6" t="s">
        <v>34</v>
      </c>
      <c r="M29" s="6" t="s">
        <v>329</v>
      </c>
      <c r="N29" s="6" t="s">
        <v>35</v>
      </c>
      <c r="O29" s="6" t="s">
        <v>35</v>
      </c>
      <c r="P29" s="6" t="s">
        <v>35</v>
      </c>
      <c r="Q29" s="14">
        <v>323</v>
      </c>
      <c r="R29">
        <v>10</v>
      </c>
    </row>
    <row r="30" spans="1:19" ht="12.75">
      <c r="A30" s="6" t="s">
        <v>191</v>
      </c>
      <c r="B30" s="6" t="s">
        <v>37</v>
      </c>
      <c r="C30">
        <f>$S169</f>
        <v>5960</v>
      </c>
      <c r="G30" s="6" t="s">
        <v>68</v>
      </c>
      <c r="H30" s="6" t="s">
        <v>193</v>
      </c>
      <c r="I30" s="6" t="s">
        <v>102</v>
      </c>
      <c r="J30" s="6" t="s">
        <v>58</v>
      </c>
      <c r="K30" s="6" t="s">
        <v>33</v>
      </c>
      <c r="L30" s="6" t="s">
        <v>34</v>
      </c>
      <c r="M30" s="6" t="s">
        <v>104</v>
      </c>
      <c r="N30" s="6" t="s">
        <v>35</v>
      </c>
      <c r="O30" s="6" t="s">
        <v>35</v>
      </c>
      <c r="P30" s="6" t="s">
        <v>35</v>
      </c>
      <c r="Q30" s="14">
        <v>1466</v>
      </c>
      <c r="R30">
        <v>1</v>
      </c>
      <c r="S30">
        <f>SUM(Q30:Q34)</f>
        <v>7451</v>
      </c>
    </row>
    <row r="31" spans="1:18" ht="12.75">
      <c r="A31" s="6" t="s">
        <v>132</v>
      </c>
      <c r="B31" s="6" t="s">
        <v>37</v>
      </c>
      <c r="C31">
        <f>$S151</f>
        <v>4818</v>
      </c>
      <c r="G31" s="6" t="s">
        <v>68</v>
      </c>
      <c r="H31" s="6" t="s">
        <v>193</v>
      </c>
      <c r="I31" s="6" t="s">
        <v>93</v>
      </c>
      <c r="J31" s="6" t="s">
        <v>13</v>
      </c>
      <c r="K31" s="6" t="s">
        <v>71</v>
      </c>
      <c r="L31" s="6" t="s">
        <v>34</v>
      </c>
      <c r="M31" s="6" t="s">
        <v>401</v>
      </c>
      <c r="N31" s="6" t="s">
        <v>35</v>
      </c>
      <c r="O31" s="6" t="s">
        <v>35</v>
      </c>
      <c r="P31" s="6" t="s">
        <v>35</v>
      </c>
      <c r="Q31" s="14">
        <v>1772</v>
      </c>
      <c r="R31">
        <v>3</v>
      </c>
    </row>
    <row r="32" spans="1:18" ht="12.75">
      <c r="A32" s="6" t="s">
        <v>210</v>
      </c>
      <c r="B32" s="6" t="s">
        <v>211</v>
      </c>
      <c r="C32">
        <f>$S83</f>
        <v>4671</v>
      </c>
      <c r="G32" s="6" t="s">
        <v>68</v>
      </c>
      <c r="H32" s="6" t="s">
        <v>193</v>
      </c>
      <c r="I32" s="6" t="s">
        <v>70</v>
      </c>
      <c r="J32" s="6" t="s">
        <v>57</v>
      </c>
      <c r="K32" s="6" t="s">
        <v>76</v>
      </c>
      <c r="L32" s="6" t="s">
        <v>34</v>
      </c>
      <c r="M32" s="6" t="s">
        <v>265</v>
      </c>
      <c r="N32" s="6" t="s">
        <v>35</v>
      </c>
      <c r="O32" s="6" t="s">
        <v>35</v>
      </c>
      <c r="P32" s="6" t="s">
        <v>35</v>
      </c>
      <c r="Q32" s="14">
        <v>1221</v>
      </c>
      <c r="R32">
        <v>4</v>
      </c>
    </row>
    <row r="33" spans="1:18" ht="12.75">
      <c r="A33" s="6" t="s">
        <v>218</v>
      </c>
      <c r="B33" s="6" t="s">
        <v>219</v>
      </c>
      <c r="C33">
        <f>$S113</f>
        <v>3566</v>
      </c>
      <c r="G33" s="6" t="s">
        <v>68</v>
      </c>
      <c r="H33" s="6" t="s">
        <v>193</v>
      </c>
      <c r="I33" s="6" t="s">
        <v>353</v>
      </c>
      <c r="J33" s="6" t="s">
        <v>32</v>
      </c>
      <c r="K33" s="6" t="s">
        <v>32</v>
      </c>
      <c r="L33" s="6" t="s">
        <v>34</v>
      </c>
      <c r="M33" s="6" t="s">
        <v>354</v>
      </c>
      <c r="N33" s="6" t="s">
        <v>35</v>
      </c>
      <c r="O33" s="6" t="s">
        <v>35</v>
      </c>
      <c r="P33" s="6" t="s">
        <v>35</v>
      </c>
      <c r="Q33" s="14">
        <v>1245</v>
      </c>
      <c r="R33">
        <v>6</v>
      </c>
    </row>
    <row r="34" spans="1:18" ht="12.75">
      <c r="A34" s="6" t="s">
        <v>85</v>
      </c>
      <c r="B34" s="6" t="s">
        <v>180</v>
      </c>
      <c r="C34">
        <f>$S214</f>
        <v>2247</v>
      </c>
      <c r="G34" s="6" t="s">
        <v>68</v>
      </c>
      <c r="H34" s="6" t="s">
        <v>193</v>
      </c>
      <c r="I34" s="6" t="s">
        <v>183</v>
      </c>
      <c r="J34" s="6" t="s">
        <v>72</v>
      </c>
      <c r="K34" s="6" t="s">
        <v>40</v>
      </c>
      <c r="L34" s="6" t="s">
        <v>34</v>
      </c>
      <c r="M34" s="6" t="s">
        <v>194</v>
      </c>
      <c r="N34" s="6" t="s">
        <v>35</v>
      </c>
      <c r="O34" s="6" t="s">
        <v>35</v>
      </c>
      <c r="P34" s="6" t="s">
        <v>35</v>
      </c>
      <c r="Q34" s="14">
        <v>1747</v>
      </c>
      <c r="R34">
        <v>7</v>
      </c>
    </row>
    <row r="35" spans="1:19" ht="12.75">
      <c r="A35" s="6" t="s">
        <v>326</v>
      </c>
      <c r="B35" s="6" t="s">
        <v>327</v>
      </c>
      <c r="C35">
        <f>$S237</f>
        <v>1658</v>
      </c>
      <c r="G35" s="6" t="s">
        <v>68</v>
      </c>
      <c r="H35" s="6" t="s">
        <v>69</v>
      </c>
      <c r="I35" s="6" t="s">
        <v>14</v>
      </c>
      <c r="J35" s="6" t="s">
        <v>14</v>
      </c>
      <c r="K35" s="6" t="s">
        <v>14</v>
      </c>
      <c r="L35" s="6" t="s">
        <v>34</v>
      </c>
      <c r="M35" s="6" t="s">
        <v>14</v>
      </c>
      <c r="N35" s="6" t="s">
        <v>35</v>
      </c>
      <c r="O35" s="6" t="s">
        <v>35</v>
      </c>
      <c r="P35" s="6" t="s">
        <v>35</v>
      </c>
      <c r="Q35" s="14">
        <v>274</v>
      </c>
      <c r="R35">
        <v>5</v>
      </c>
      <c r="S35">
        <f>SUM(Q35:Q36)</f>
        <v>474</v>
      </c>
    </row>
    <row r="36" spans="1:18" ht="12.75">
      <c r="A36" s="6" t="s">
        <v>140</v>
      </c>
      <c r="B36" s="6" t="s">
        <v>141</v>
      </c>
      <c r="C36">
        <f>$S27</f>
        <v>1612</v>
      </c>
      <c r="G36" s="6" t="s">
        <v>68</v>
      </c>
      <c r="H36" s="6" t="s">
        <v>69</v>
      </c>
      <c r="I36" s="6" t="s">
        <v>70</v>
      </c>
      <c r="J36" s="6" t="s">
        <v>71</v>
      </c>
      <c r="K36" s="6" t="s">
        <v>72</v>
      </c>
      <c r="L36" s="6" t="s">
        <v>34</v>
      </c>
      <c r="M36" s="6" t="s">
        <v>73</v>
      </c>
      <c r="N36" s="6" t="s">
        <v>35</v>
      </c>
      <c r="O36" s="6" t="s">
        <v>35</v>
      </c>
      <c r="P36" s="6" t="s">
        <v>35</v>
      </c>
      <c r="Q36" s="14">
        <v>200</v>
      </c>
      <c r="R36">
        <v>12</v>
      </c>
    </row>
    <row r="37" spans="1:19" ht="12.75">
      <c r="A37" s="6" t="s">
        <v>187</v>
      </c>
      <c r="B37" s="6" t="s">
        <v>314</v>
      </c>
      <c r="C37">
        <f>S3</f>
        <v>75</v>
      </c>
      <c r="G37" s="6" t="s">
        <v>198</v>
      </c>
      <c r="H37" s="6" t="s">
        <v>199</v>
      </c>
      <c r="I37" s="6" t="s">
        <v>76</v>
      </c>
      <c r="J37" s="6" t="s">
        <v>13</v>
      </c>
      <c r="K37" s="6" t="s">
        <v>33</v>
      </c>
      <c r="L37" s="6" t="s">
        <v>34</v>
      </c>
      <c r="M37" s="6" t="s">
        <v>265</v>
      </c>
      <c r="N37" s="6" t="s">
        <v>35</v>
      </c>
      <c r="O37" s="6" t="s">
        <v>35</v>
      </c>
      <c r="P37" s="6" t="s">
        <v>35</v>
      </c>
      <c r="Q37" s="14">
        <v>1173</v>
      </c>
      <c r="R37">
        <v>1</v>
      </c>
      <c r="S37">
        <f>SUM(Q37:Q42)</f>
        <v>7101</v>
      </c>
    </row>
    <row r="38" spans="1:18" ht="12.75">
      <c r="A38" s="6" t="s">
        <v>238</v>
      </c>
      <c r="B38" s="6" t="s">
        <v>180</v>
      </c>
      <c r="C38">
        <f>$S145</f>
        <v>-256</v>
      </c>
      <c r="G38" s="6" t="s">
        <v>198</v>
      </c>
      <c r="H38" s="6" t="s">
        <v>199</v>
      </c>
      <c r="I38" s="6" t="s">
        <v>39</v>
      </c>
      <c r="J38" s="6" t="s">
        <v>13</v>
      </c>
      <c r="K38" s="6" t="s">
        <v>93</v>
      </c>
      <c r="L38" s="6" t="s">
        <v>34</v>
      </c>
      <c r="M38" s="6" t="s">
        <v>95</v>
      </c>
      <c r="N38" s="6" t="s">
        <v>35</v>
      </c>
      <c r="O38" s="6" t="s">
        <v>35</v>
      </c>
      <c r="P38" s="6" t="s">
        <v>35</v>
      </c>
      <c r="Q38" s="14">
        <v>1417</v>
      </c>
      <c r="R38">
        <v>3</v>
      </c>
    </row>
    <row r="39" spans="7:18" ht="12.75">
      <c r="G39" s="6" t="s">
        <v>198</v>
      </c>
      <c r="H39" s="6" t="s">
        <v>199</v>
      </c>
      <c r="I39" s="6" t="s">
        <v>234</v>
      </c>
      <c r="J39" s="6" t="s">
        <v>13</v>
      </c>
      <c r="K39" s="6" t="s">
        <v>58</v>
      </c>
      <c r="L39" s="6" t="s">
        <v>103</v>
      </c>
      <c r="M39" s="6" t="s">
        <v>413</v>
      </c>
      <c r="N39" s="6" t="s">
        <v>35</v>
      </c>
      <c r="O39" s="6" t="s">
        <v>35</v>
      </c>
      <c r="P39" s="6" t="s">
        <v>35</v>
      </c>
      <c r="Q39" s="14">
        <v>-312</v>
      </c>
      <c r="R39">
        <v>4</v>
      </c>
    </row>
    <row r="40" spans="7:18" ht="12.75">
      <c r="G40" s="6" t="s">
        <v>198</v>
      </c>
      <c r="H40" s="6" t="s">
        <v>199</v>
      </c>
      <c r="I40" s="6" t="s">
        <v>40</v>
      </c>
      <c r="J40" s="6" t="s">
        <v>71</v>
      </c>
      <c r="K40" s="6" t="s">
        <v>71</v>
      </c>
      <c r="L40" s="6" t="s">
        <v>34</v>
      </c>
      <c r="M40" s="6" t="s">
        <v>256</v>
      </c>
      <c r="N40" s="6" t="s">
        <v>35</v>
      </c>
      <c r="O40" s="6" t="s">
        <v>35</v>
      </c>
      <c r="P40" s="6" t="s">
        <v>35</v>
      </c>
      <c r="Q40" s="14">
        <v>996</v>
      </c>
      <c r="R40">
        <v>6</v>
      </c>
    </row>
    <row r="41" spans="1:18" ht="12.75">
      <c r="A41" s="6" t="s">
        <v>60</v>
      </c>
      <c r="B41" s="6" t="s">
        <v>61</v>
      </c>
      <c r="C41">
        <f>$S137</f>
        <v>4945</v>
      </c>
      <c r="G41" s="6" t="s">
        <v>198</v>
      </c>
      <c r="H41" s="6" t="s">
        <v>199</v>
      </c>
      <c r="I41" s="6" t="s">
        <v>181</v>
      </c>
      <c r="J41" s="6" t="s">
        <v>14</v>
      </c>
      <c r="K41" s="6" t="s">
        <v>71</v>
      </c>
      <c r="L41" s="6" t="s">
        <v>34</v>
      </c>
      <c r="M41" s="6" t="s">
        <v>48</v>
      </c>
      <c r="N41" s="6" t="s">
        <v>35</v>
      </c>
      <c r="O41" s="6" t="s">
        <v>35</v>
      </c>
      <c r="P41" s="6" t="s">
        <v>35</v>
      </c>
      <c r="Q41" s="14">
        <v>1397</v>
      </c>
      <c r="R41">
        <v>7</v>
      </c>
    </row>
    <row r="42" spans="1:18" ht="12.75">
      <c r="A42" s="6" t="s">
        <v>64</v>
      </c>
      <c r="B42" s="6" t="s">
        <v>65</v>
      </c>
      <c r="C42">
        <f>$S76</f>
        <v>4914</v>
      </c>
      <c r="G42" s="6" t="s">
        <v>198</v>
      </c>
      <c r="H42" s="6" t="s">
        <v>199</v>
      </c>
      <c r="I42" s="6" t="s">
        <v>133</v>
      </c>
      <c r="J42" s="6" t="s">
        <v>39</v>
      </c>
      <c r="K42" s="6" t="s">
        <v>93</v>
      </c>
      <c r="L42" s="6" t="s">
        <v>34</v>
      </c>
      <c r="M42" s="6" t="s">
        <v>372</v>
      </c>
      <c r="N42" s="6" t="s">
        <v>35</v>
      </c>
      <c r="O42" s="6" t="s">
        <v>35</v>
      </c>
      <c r="P42" s="6" t="s">
        <v>35</v>
      </c>
      <c r="Q42" s="14">
        <v>2430</v>
      </c>
      <c r="R42">
        <v>15</v>
      </c>
    </row>
    <row r="43" spans="1:19" ht="12.75">
      <c r="A43" s="6" t="s">
        <v>45</v>
      </c>
      <c r="B43" s="6" t="s">
        <v>46</v>
      </c>
      <c r="C43">
        <f>$S163</f>
        <v>4671</v>
      </c>
      <c r="G43" s="6" t="s">
        <v>169</v>
      </c>
      <c r="H43" s="6" t="s">
        <v>162</v>
      </c>
      <c r="I43" s="6" t="s">
        <v>43</v>
      </c>
      <c r="J43" s="6" t="s">
        <v>14</v>
      </c>
      <c r="K43" s="6" t="s">
        <v>14</v>
      </c>
      <c r="L43" s="6" t="s">
        <v>34</v>
      </c>
      <c r="M43" s="6" t="s">
        <v>251</v>
      </c>
      <c r="N43" s="6" t="s">
        <v>35</v>
      </c>
      <c r="O43" s="6" t="s">
        <v>35</v>
      </c>
      <c r="P43" s="6" t="s">
        <v>35</v>
      </c>
      <c r="Q43" s="14">
        <v>666</v>
      </c>
      <c r="R43">
        <v>1</v>
      </c>
      <c r="S43">
        <f>SUM(Q43:Q47)</f>
        <v>2610</v>
      </c>
    </row>
    <row r="44" spans="1:18" ht="12.75">
      <c r="A44" s="6" t="s">
        <v>54</v>
      </c>
      <c r="B44" s="6" t="s">
        <v>55</v>
      </c>
      <c r="C44">
        <f>$S221</f>
        <v>4671</v>
      </c>
      <c r="G44" s="6" t="s">
        <v>169</v>
      </c>
      <c r="H44" s="6" t="s">
        <v>162</v>
      </c>
      <c r="I44" s="6" t="s">
        <v>102</v>
      </c>
      <c r="J44" s="6" t="s">
        <v>39</v>
      </c>
      <c r="K44" s="6" t="s">
        <v>39</v>
      </c>
      <c r="L44" s="6" t="s">
        <v>34</v>
      </c>
      <c r="M44" s="6" t="s">
        <v>329</v>
      </c>
      <c r="N44" s="6" t="s">
        <v>35</v>
      </c>
      <c r="O44" s="6" t="s">
        <v>35</v>
      </c>
      <c r="P44" s="6" t="s">
        <v>35</v>
      </c>
      <c r="Q44" s="14">
        <v>709</v>
      </c>
      <c r="R44">
        <v>3</v>
      </c>
    </row>
    <row r="45" spans="1:18" ht="12.75">
      <c r="A45" s="6" t="s">
        <v>50</v>
      </c>
      <c r="B45" s="6" t="s">
        <v>51</v>
      </c>
      <c r="C45">
        <f>$S62</f>
        <v>4064</v>
      </c>
      <c r="G45" s="6" t="s">
        <v>169</v>
      </c>
      <c r="H45" s="6" t="s">
        <v>162</v>
      </c>
      <c r="I45" s="6" t="s">
        <v>336</v>
      </c>
      <c r="J45" s="6" t="s">
        <v>58</v>
      </c>
      <c r="K45" s="6" t="s">
        <v>33</v>
      </c>
      <c r="L45" s="6" t="s">
        <v>34</v>
      </c>
      <c r="M45" s="6" t="s">
        <v>410</v>
      </c>
      <c r="N45" s="6" t="s">
        <v>35</v>
      </c>
      <c r="O45" s="6" t="s">
        <v>35</v>
      </c>
      <c r="P45" s="6" t="s">
        <v>35</v>
      </c>
      <c r="Q45" s="14">
        <v>823</v>
      </c>
      <c r="R45">
        <v>4</v>
      </c>
    </row>
    <row r="46" spans="1:18" ht="12.75">
      <c r="A46" s="6" t="s">
        <v>262</v>
      </c>
      <c r="B46" s="6" t="s">
        <v>263</v>
      </c>
      <c r="C46">
        <f>$S188</f>
        <v>2690</v>
      </c>
      <c r="G46" s="6" t="s">
        <v>169</v>
      </c>
      <c r="H46" s="6" t="s">
        <v>162</v>
      </c>
      <c r="I46" s="6" t="s">
        <v>348</v>
      </c>
      <c r="J46" s="6" t="s">
        <v>93</v>
      </c>
      <c r="K46" s="6" t="s">
        <v>33</v>
      </c>
      <c r="L46" s="6" t="s">
        <v>119</v>
      </c>
      <c r="M46" s="6" t="s">
        <v>349</v>
      </c>
      <c r="N46" s="6" t="s">
        <v>35</v>
      </c>
      <c r="O46" s="6" t="s">
        <v>35</v>
      </c>
      <c r="P46" s="6" t="s">
        <v>35</v>
      </c>
      <c r="Q46" s="14">
        <v>-420</v>
      </c>
      <c r="R46">
        <v>6</v>
      </c>
    </row>
    <row r="47" spans="1:18" ht="12.75">
      <c r="A47" s="6" t="s">
        <v>109</v>
      </c>
      <c r="B47" s="6" t="s">
        <v>110</v>
      </c>
      <c r="C47">
        <f>$S276</f>
        <v>1950</v>
      </c>
      <c r="G47" s="6" t="s">
        <v>169</v>
      </c>
      <c r="H47" s="6" t="s">
        <v>162</v>
      </c>
      <c r="I47" s="6" t="s">
        <v>32</v>
      </c>
      <c r="J47" s="6" t="s">
        <v>14</v>
      </c>
      <c r="K47" s="6" t="s">
        <v>57</v>
      </c>
      <c r="L47" s="6" t="s">
        <v>34</v>
      </c>
      <c r="M47" s="6" t="s">
        <v>170</v>
      </c>
      <c r="N47" s="6" t="s">
        <v>35</v>
      </c>
      <c r="O47" s="6" t="s">
        <v>35</v>
      </c>
      <c r="P47" s="6" t="s">
        <v>35</v>
      </c>
      <c r="Q47" s="14">
        <v>832</v>
      </c>
      <c r="R47">
        <v>7</v>
      </c>
    </row>
    <row r="48" spans="1:19" ht="12.75">
      <c r="A48" s="6" t="s">
        <v>184</v>
      </c>
      <c r="B48" s="6" t="s">
        <v>185</v>
      </c>
      <c r="C48">
        <f>$S228</f>
        <v>1792</v>
      </c>
      <c r="G48" s="6" t="s">
        <v>36</v>
      </c>
      <c r="H48" s="6" t="s">
        <v>37</v>
      </c>
      <c r="I48" s="6" t="s">
        <v>40</v>
      </c>
      <c r="J48" s="6" t="s">
        <v>58</v>
      </c>
      <c r="K48" s="6" t="s">
        <v>13</v>
      </c>
      <c r="L48" s="6" t="s">
        <v>34</v>
      </c>
      <c r="M48" s="6" t="s">
        <v>256</v>
      </c>
      <c r="N48" s="6" t="s">
        <v>35</v>
      </c>
      <c r="O48" s="6" t="s">
        <v>35</v>
      </c>
      <c r="P48" s="6" t="s">
        <v>35</v>
      </c>
      <c r="Q48" s="14">
        <v>1173</v>
      </c>
      <c r="R48">
        <v>1</v>
      </c>
      <c r="S48">
        <f>SUM(Q48:Q56)</f>
        <v>7330</v>
      </c>
    </row>
    <row r="49" spans="1:18" ht="12.75">
      <c r="A49" s="6" t="s">
        <v>88</v>
      </c>
      <c r="B49" s="6" t="s">
        <v>89</v>
      </c>
      <c r="C49">
        <f>$S253</f>
        <v>1457</v>
      </c>
      <c r="G49" s="6" t="s">
        <v>36</v>
      </c>
      <c r="H49" s="6" t="s">
        <v>37</v>
      </c>
      <c r="I49" s="6" t="s">
        <v>32</v>
      </c>
      <c r="J49" s="6" t="s">
        <v>14</v>
      </c>
      <c r="K49" s="6" t="s">
        <v>13</v>
      </c>
      <c r="L49" s="6" t="s">
        <v>34</v>
      </c>
      <c r="M49" s="6" t="s">
        <v>317</v>
      </c>
      <c r="N49" s="6" t="s">
        <v>35</v>
      </c>
      <c r="O49" s="6" t="s">
        <v>35</v>
      </c>
      <c r="P49" s="6" t="s">
        <v>35</v>
      </c>
      <c r="Q49" s="14">
        <v>1417</v>
      </c>
      <c r="R49">
        <v>3</v>
      </c>
    </row>
    <row r="50" spans="1:18" ht="12.75">
      <c r="A50" s="6" t="s">
        <v>218</v>
      </c>
      <c r="B50" s="6" t="s">
        <v>395</v>
      </c>
      <c r="C50">
        <f>$S116</f>
        <v>1197</v>
      </c>
      <c r="G50" s="6" t="s">
        <v>36</v>
      </c>
      <c r="H50" s="6" t="s">
        <v>37</v>
      </c>
      <c r="I50" s="6" t="s">
        <v>72</v>
      </c>
      <c r="J50" s="6" t="s">
        <v>13</v>
      </c>
      <c r="K50" s="6" t="s">
        <v>71</v>
      </c>
      <c r="L50" s="6" t="s">
        <v>34</v>
      </c>
      <c r="M50" s="6" t="s">
        <v>257</v>
      </c>
      <c r="N50" s="6" t="s">
        <v>35</v>
      </c>
      <c r="O50" s="6" t="s">
        <v>35</v>
      </c>
      <c r="P50" s="6" t="s">
        <v>35</v>
      </c>
      <c r="Q50" s="14">
        <v>977</v>
      </c>
      <c r="R50">
        <v>4</v>
      </c>
    </row>
    <row r="51" spans="1:18" ht="12.75">
      <c r="A51" s="6" t="s">
        <v>121</v>
      </c>
      <c r="B51" s="6" t="s">
        <v>122</v>
      </c>
      <c r="C51">
        <f>S9</f>
        <v>1117</v>
      </c>
      <c r="G51" s="6" t="s">
        <v>36</v>
      </c>
      <c r="H51" s="6" t="s">
        <v>37</v>
      </c>
      <c r="I51" s="6" t="s">
        <v>71</v>
      </c>
      <c r="J51" s="6" t="s">
        <v>14</v>
      </c>
      <c r="K51" s="6" t="s">
        <v>14</v>
      </c>
      <c r="L51" s="6" t="s">
        <v>34</v>
      </c>
      <c r="M51" s="6" t="s">
        <v>38</v>
      </c>
      <c r="N51" s="6" t="s">
        <v>35</v>
      </c>
      <c r="O51" s="6" t="s">
        <v>35</v>
      </c>
      <c r="P51" s="6" t="s">
        <v>35</v>
      </c>
      <c r="Q51" s="14">
        <v>366</v>
      </c>
      <c r="R51">
        <v>5</v>
      </c>
    </row>
    <row r="52" spans="1:18" ht="12.75">
      <c r="A52" s="6" t="s">
        <v>155</v>
      </c>
      <c r="B52" s="6" t="s">
        <v>115</v>
      </c>
      <c r="C52">
        <f>$S204</f>
        <v>962</v>
      </c>
      <c r="G52" s="6" t="s">
        <v>36</v>
      </c>
      <c r="H52" s="6" t="s">
        <v>37</v>
      </c>
      <c r="I52" s="6" t="s">
        <v>39</v>
      </c>
      <c r="J52" s="6" t="s">
        <v>71</v>
      </c>
      <c r="K52" s="6" t="s">
        <v>14</v>
      </c>
      <c r="L52" s="6" t="s">
        <v>34</v>
      </c>
      <c r="M52" s="6" t="s">
        <v>142</v>
      </c>
      <c r="N52" s="6" t="s">
        <v>35</v>
      </c>
      <c r="O52" s="6" t="s">
        <v>35</v>
      </c>
      <c r="P52" s="6" t="s">
        <v>35</v>
      </c>
      <c r="Q52" s="14">
        <v>996</v>
      </c>
      <c r="R52">
        <v>6</v>
      </c>
    </row>
    <row r="53" spans="1:18" ht="12.75">
      <c r="A53" s="6" t="s">
        <v>68</v>
      </c>
      <c r="B53" s="6" t="s">
        <v>69</v>
      </c>
      <c r="C53">
        <f>$S35</f>
        <v>474</v>
      </c>
      <c r="G53" s="6" t="s">
        <v>36</v>
      </c>
      <c r="H53" s="6" t="s">
        <v>37</v>
      </c>
      <c r="I53" s="6" t="s">
        <v>189</v>
      </c>
      <c r="J53" s="6" t="s">
        <v>71</v>
      </c>
      <c r="K53" s="6" t="s">
        <v>71</v>
      </c>
      <c r="L53" s="6" t="s">
        <v>34</v>
      </c>
      <c r="M53" s="6" t="s">
        <v>77</v>
      </c>
      <c r="N53" s="6" t="s">
        <v>35</v>
      </c>
      <c r="O53" s="6" t="s">
        <v>35</v>
      </c>
      <c r="P53" s="6" t="s">
        <v>35</v>
      </c>
      <c r="Q53" s="14">
        <v>1397</v>
      </c>
      <c r="R53">
        <v>7</v>
      </c>
    </row>
    <row r="54" spans="1:18" ht="12.75">
      <c r="A54" s="6" t="s">
        <v>74</v>
      </c>
      <c r="B54" s="6" t="s">
        <v>75</v>
      </c>
      <c r="C54">
        <f>$S123</f>
        <v>316</v>
      </c>
      <c r="G54" s="6" t="s">
        <v>36</v>
      </c>
      <c r="H54" s="6" t="s">
        <v>37</v>
      </c>
      <c r="I54" s="6" t="s">
        <v>189</v>
      </c>
      <c r="J54" s="6" t="s">
        <v>39</v>
      </c>
      <c r="K54" s="6" t="s">
        <v>189</v>
      </c>
      <c r="L54" s="6" t="s">
        <v>34</v>
      </c>
      <c r="M54" s="6" t="s">
        <v>309</v>
      </c>
      <c r="N54" s="6" t="s">
        <v>35</v>
      </c>
      <c r="O54" s="6" t="s">
        <v>35</v>
      </c>
      <c r="P54" s="6" t="s">
        <v>35</v>
      </c>
      <c r="Q54" s="14">
        <v>569</v>
      </c>
      <c r="R54">
        <v>8</v>
      </c>
    </row>
    <row r="55" spans="1:18" ht="12.75">
      <c r="A55" s="6" t="s">
        <v>140</v>
      </c>
      <c r="B55" s="6" t="s">
        <v>115</v>
      </c>
      <c r="C55">
        <f>$S25</f>
        <v>94</v>
      </c>
      <c r="G55" s="6" t="s">
        <v>36</v>
      </c>
      <c r="H55" s="6" t="s">
        <v>37</v>
      </c>
      <c r="I55" s="6" t="s">
        <v>98</v>
      </c>
      <c r="J55" s="6" t="s">
        <v>58</v>
      </c>
      <c r="K55" s="6" t="s">
        <v>72</v>
      </c>
      <c r="L55" s="6" t="s">
        <v>34</v>
      </c>
      <c r="M55" s="6" t="s">
        <v>316</v>
      </c>
      <c r="N55" s="6" t="s">
        <v>35</v>
      </c>
      <c r="O55" s="6" t="s">
        <v>35</v>
      </c>
      <c r="P55" s="6" t="s">
        <v>35</v>
      </c>
      <c r="Q55" s="14">
        <v>0</v>
      </c>
      <c r="R55">
        <v>10</v>
      </c>
    </row>
    <row r="56" spans="1:18" ht="12.75">
      <c r="A56" s="6" t="s">
        <v>100</v>
      </c>
      <c r="B56" s="6" t="s">
        <v>101</v>
      </c>
      <c r="C56">
        <f>$S93</f>
        <v>0</v>
      </c>
      <c r="G56" s="6" t="s">
        <v>36</v>
      </c>
      <c r="H56" s="6" t="s">
        <v>37</v>
      </c>
      <c r="I56" s="6" t="s">
        <v>38</v>
      </c>
      <c r="J56" s="6" t="s">
        <v>39</v>
      </c>
      <c r="K56" s="6" t="s">
        <v>40</v>
      </c>
      <c r="L56" s="6" t="s">
        <v>34</v>
      </c>
      <c r="M56" s="6" t="s">
        <v>16</v>
      </c>
      <c r="N56" s="6" t="s">
        <v>35</v>
      </c>
      <c r="O56" s="6" t="s">
        <v>35</v>
      </c>
      <c r="P56" s="6" t="s">
        <v>35</v>
      </c>
      <c r="Q56" s="14">
        <v>435</v>
      </c>
      <c r="R56">
        <v>11</v>
      </c>
    </row>
    <row r="57" spans="1:19" ht="12.75">
      <c r="A57" s="6" t="s">
        <v>85</v>
      </c>
      <c r="B57" s="6" t="s">
        <v>300</v>
      </c>
      <c r="C57">
        <f>$S220</f>
        <v>0</v>
      </c>
      <c r="G57" s="6" t="s">
        <v>164</v>
      </c>
      <c r="H57" s="6" t="s">
        <v>165</v>
      </c>
      <c r="I57" s="6" t="s">
        <v>42</v>
      </c>
      <c r="J57" s="6" t="s">
        <v>71</v>
      </c>
      <c r="K57" s="6" t="s">
        <v>13</v>
      </c>
      <c r="L57" s="6" t="s">
        <v>34</v>
      </c>
      <c r="M57" s="6" t="s">
        <v>53</v>
      </c>
      <c r="N57" s="6" t="s">
        <v>35</v>
      </c>
      <c r="O57" s="6" t="s">
        <v>35</v>
      </c>
      <c r="P57" s="6" t="s">
        <v>35</v>
      </c>
      <c r="Q57" s="14">
        <v>586</v>
      </c>
      <c r="R57">
        <v>1</v>
      </c>
      <c r="S57">
        <f>SUM(Q57:Q61)</f>
        <v>1444</v>
      </c>
    </row>
    <row r="58" spans="1:18" ht="12.75">
      <c r="A58" s="6" t="s">
        <v>114</v>
      </c>
      <c r="B58" s="6" t="s">
        <v>115</v>
      </c>
      <c r="C58">
        <f>$S136</f>
        <v>0</v>
      </c>
      <c r="G58" s="6" t="s">
        <v>164</v>
      </c>
      <c r="H58" s="6" t="s">
        <v>165</v>
      </c>
      <c r="I58" s="6" t="s">
        <v>40</v>
      </c>
      <c r="J58" s="6" t="s">
        <v>71</v>
      </c>
      <c r="K58" s="6" t="s">
        <v>14</v>
      </c>
      <c r="L58" s="6" t="s">
        <v>34</v>
      </c>
      <c r="M58" s="6" t="s">
        <v>375</v>
      </c>
      <c r="N58" s="6" t="s">
        <v>35</v>
      </c>
      <c r="O58" s="6" t="s">
        <v>35</v>
      </c>
      <c r="P58" s="6" t="s">
        <v>35</v>
      </c>
      <c r="Q58" s="14">
        <v>284</v>
      </c>
      <c r="R58">
        <v>3</v>
      </c>
    </row>
    <row r="59" spans="1:18" ht="12.75">
      <c r="A59" s="6" t="s">
        <v>107</v>
      </c>
      <c r="B59" s="6" t="s">
        <v>108</v>
      </c>
      <c r="C59">
        <f>$S174</f>
        <v>-198</v>
      </c>
      <c r="G59" s="6" t="s">
        <v>164</v>
      </c>
      <c r="H59" s="6" t="s">
        <v>165</v>
      </c>
      <c r="I59" s="6" t="s">
        <v>42</v>
      </c>
      <c r="J59" s="6" t="s">
        <v>14</v>
      </c>
      <c r="K59" s="6" t="s">
        <v>14</v>
      </c>
      <c r="L59" s="6" t="s">
        <v>119</v>
      </c>
      <c r="M59" s="6" t="s">
        <v>269</v>
      </c>
      <c r="N59" s="6" t="s">
        <v>35</v>
      </c>
      <c r="O59" s="6" t="s">
        <v>35</v>
      </c>
      <c r="P59" s="6" t="s">
        <v>35</v>
      </c>
      <c r="Q59" s="14">
        <v>-71</v>
      </c>
      <c r="R59">
        <v>4</v>
      </c>
    </row>
    <row r="60" spans="1:18" ht="12.75">
      <c r="A60" s="6" t="s">
        <v>112</v>
      </c>
      <c r="B60" s="6" t="s">
        <v>113</v>
      </c>
      <c r="C60">
        <f>$S266</f>
        <v>-387</v>
      </c>
      <c r="G60" s="6" t="s">
        <v>164</v>
      </c>
      <c r="H60" s="6" t="s">
        <v>165</v>
      </c>
      <c r="I60" s="6" t="s">
        <v>13</v>
      </c>
      <c r="J60" s="6" t="s">
        <v>14</v>
      </c>
      <c r="K60" s="6" t="s">
        <v>14</v>
      </c>
      <c r="L60" s="6" t="s">
        <v>34</v>
      </c>
      <c r="M60" s="6" t="s">
        <v>93</v>
      </c>
      <c r="N60" s="6" t="s">
        <v>35</v>
      </c>
      <c r="O60" s="6" t="s">
        <v>35</v>
      </c>
      <c r="P60" s="6" t="s">
        <v>35</v>
      </c>
      <c r="Q60" s="14">
        <v>312</v>
      </c>
      <c r="R60">
        <v>6</v>
      </c>
    </row>
    <row r="61" spans="7:18" ht="12.75">
      <c r="G61" s="6" t="s">
        <v>164</v>
      </c>
      <c r="H61" s="6" t="s">
        <v>165</v>
      </c>
      <c r="I61" s="6" t="s">
        <v>76</v>
      </c>
      <c r="J61" s="6" t="s">
        <v>71</v>
      </c>
      <c r="K61" s="6" t="s">
        <v>13</v>
      </c>
      <c r="L61" s="6" t="s">
        <v>34</v>
      </c>
      <c r="M61" s="6" t="s">
        <v>166</v>
      </c>
      <c r="N61" s="6" t="s">
        <v>35</v>
      </c>
      <c r="O61" s="6" t="s">
        <v>35</v>
      </c>
      <c r="P61" s="6" t="s">
        <v>35</v>
      </c>
      <c r="Q61" s="14">
        <v>333</v>
      </c>
      <c r="R61">
        <v>7</v>
      </c>
    </row>
    <row r="62" spans="7:19" ht="12.75">
      <c r="G62" s="6" t="s">
        <v>50</v>
      </c>
      <c r="H62" s="6" t="s">
        <v>51</v>
      </c>
      <c r="I62" s="6" t="s">
        <v>212</v>
      </c>
      <c r="J62" s="6" t="s">
        <v>14</v>
      </c>
      <c r="K62" s="6" t="s">
        <v>14</v>
      </c>
      <c r="L62" s="6" t="s">
        <v>34</v>
      </c>
      <c r="M62" s="6" t="s">
        <v>170</v>
      </c>
      <c r="N62" s="6" t="s">
        <v>35</v>
      </c>
      <c r="O62" s="6" t="s">
        <v>35</v>
      </c>
      <c r="P62" s="6" t="s">
        <v>35</v>
      </c>
      <c r="Q62" s="14">
        <v>880</v>
      </c>
      <c r="R62">
        <v>1</v>
      </c>
      <c r="S62">
        <f>SUM(Q62:Q69)</f>
        <v>4064</v>
      </c>
    </row>
    <row r="63" spans="1:18" ht="12.75">
      <c r="A63" s="6" t="s">
        <v>105</v>
      </c>
      <c r="B63" s="6" t="s">
        <v>106</v>
      </c>
      <c r="C63">
        <f>$S107</f>
        <v>1525</v>
      </c>
      <c r="G63" s="6" t="s">
        <v>50</v>
      </c>
      <c r="H63" s="6" t="s">
        <v>51</v>
      </c>
      <c r="I63" s="6" t="s">
        <v>353</v>
      </c>
      <c r="J63" s="6" t="s">
        <v>72</v>
      </c>
      <c r="K63" s="6" t="s">
        <v>42</v>
      </c>
      <c r="L63" s="6" t="s">
        <v>34</v>
      </c>
      <c r="M63" s="6" t="s">
        <v>402</v>
      </c>
      <c r="N63" s="6" t="s">
        <v>35</v>
      </c>
      <c r="O63" s="6" t="s">
        <v>35</v>
      </c>
      <c r="P63" s="6" t="s">
        <v>35</v>
      </c>
      <c r="Q63" s="14">
        <v>1063</v>
      </c>
      <c r="R63">
        <v>3</v>
      </c>
    </row>
    <row r="64" spans="1:18" ht="12.75">
      <c r="A64" s="6" t="s">
        <v>164</v>
      </c>
      <c r="B64" s="6" t="s">
        <v>165</v>
      </c>
      <c r="C64">
        <f>$S57</f>
        <v>1444</v>
      </c>
      <c r="G64" s="6" t="s">
        <v>50</v>
      </c>
      <c r="H64" s="6" t="s">
        <v>51</v>
      </c>
      <c r="I64" s="6" t="s">
        <v>32</v>
      </c>
      <c r="J64" s="6" t="s">
        <v>14</v>
      </c>
      <c r="K64" s="6" t="s">
        <v>14</v>
      </c>
      <c r="L64" s="6" t="s">
        <v>34</v>
      </c>
      <c r="M64" s="6" t="s">
        <v>254</v>
      </c>
      <c r="N64" s="6" t="s">
        <v>35</v>
      </c>
      <c r="O64" s="6" t="s">
        <v>35</v>
      </c>
      <c r="P64" s="6" t="s">
        <v>35</v>
      </c>
      <c r="Q64" s="14">
        <v>733</v>
      </c>
      <c r="R64">
        <v>4</v>
      </c>
    </row>
    <row r="65" spans="1:18" ht="12.75">
      <c r="A65" s="6" t="s">
        <v>117</v>
      </c>
      <c r="B65" s="6" t="s">
        <v>118</v>
      </c>
      <c r="C65">
        <f>$S158</f>
        <v>1192</v>
      </c>
      <c r="G65" s="6" t="s">
        <v>50</v>
      </c>
      <c r="H65" s="6" t="s">
        <v>51</v>
      </c>
      <c r="I65" s="6" t="s">
        <v>14</v>
      </c>
      <c r="J65" s="6" t="s">
        <v>14</v>
      </c>
      <c r="K65" s="6" t="s">
        <v>14</v>
      </c>
      <c r="L65" s="6" t="s">
        <v>34</v>
      </c>
      <c r="M65" s="6" t="s">
        <v>14</v>
      </c>
      <c r="N65" s="6" t="s">
        <v>35</v>
      </c>
      <c r="O65" s="6" t="s">
        <v>35</v>
      </c>
      <c r="P65" s="6" t="s">
        <v>35</v>
      </c>
      <c r="Q65" s="14">
        <v>274</v>
      </c>
      <c r="R65">
        <v>5</v>
      </c>
    </row>
    <row r="66" spans="1:18" ht="12.75">
      <c r="A66" s="6" t="s">
        <v>78</v>
      </c>
      <c r="B66" s="6" t="s">
        <v>79</v>
      </c>
      <c r="C66">
        <f>$S23</f>
        <v>14</v>
      </c>
      <c r="G66" s="6" t="s">
        <v>50</v>
      </c>
      <c r="H66" s="6" t="s">
        <v>51</v>
      </c>
      <c r="I66" s="6" t="s">
        <v>33</v>
      </c>
      <c r="J66" s="6" t="s">
        <v>71</v>
      </c>
      <c r="K66" s="6" t="s">
        <v>14</v>
      </c>
      <c r="L66" s="6" t="s">
        <v>34</v>
      </c>
      <c r="M66" s="6" t="s">
        <v>49</v>
      </c>
      <c r="N66" s="6" t="s">
        <v>35</v>
      </c>
      <c r="O66" s="6" t="s">
        <v>35</v>
      </c>
      <c r="P66" s="6" t="s">
        <v>35</v>
      </c>
      <c r="Q66" s="14">
        <v>747</v>
      </c>
      <c r="R66">
        <v>6</v>
      </c>
    </row>
    <row r="67" spans="1:18" ht="12.75">
      <c r="A67" s="6" t="s">
        <v>81</v>
      </c>
      <c r="B67" s="6" t="s">
        <v>429</v>
      </c>
      <c r="C67">
        <f>$S130</f>
        <v>0</v>
      </c>
      <c r="G67" s="6" t="s">
        <v>50</v>
      </c>
      <c r="H67" s="6" t="s">
        <v>51</v>
      </c>
      <c r="I67" s="6" t="s">
        <v>213</v>
      </c>
      <c r="J67" s="6" t="s">
        <v>13</v>
      </c>
      <c r="K67" s="6" t="s">
        <v>76</v>
      </c>
      <c r="L67" s="6" t="s">
        <v>103</v>
      </c>
      <c r="M67" s="6" t="s">
        <v>214</v>
      </c>
      <c r="N67" s="6" t="s">
        <v>35</v>
      </c>
      <c r="O67" s="6" t="s">
        <v>35</v>
      </c>
      <c r="P67" s="6" t="s">
        <v>35</v>
      </c>
      <c r="Q67" s="14">
        <v>-76</v>
      </c>
      <c r="R67">
        <v>7</v>
      </c>
    </row>
    <row r="68" spans="1:18" ht="12.75">
      <c r="A68" s="6" t="s">
        <v>96</v>
      </c>
      <c r="B68" s="6" t="s">
        <v>97</v>
      </c>
      <c r="C68">
        <f>$S184</f>
        <v>-207</v>
      </c>
      <c r="G68" s="6" t="s">
        <v>50</v>
      </c>
      <c r="H68" s="6" t="s">
        <v>51</v>
      </c>
      <c r="I68" s="6" t="s">
        <v>71</v>
      </c>
      <c r="J68" s="6" t="s">
        <v>14</v>
      </c>
      <c r="K68" s="6" t="s">
        <v>14</v>
      </c>
      <c r="L68" s="6" t="s">
        <v>34</v>
      </c>
      <c r="M68" s="6" t="s">
        <v>38</v>
      </c>
      <c r="N68" s="6" t="s">
        <v>35</v>
      </c>
      <c r="O68" s="6" t="s">
        <v>35</v>
      </c>
      <c r="P68" s="6" t="s">
        <v>35</v>
      </c>
      <c r="Q68" s="14">
        <v>243</v>
      </c>
      <c r="R68">
        <v>10</v>
      </c>
    </row>
    <row r="69" spans="7:18" ht="12.75">
      <c r="G69" s="6" t="s">
        <v>50</v>
      </c>
      <c r="H69" s="6" t="s">
        <v>51</v>
      </c>
      <c r="I69" s="6" t="s">
        <v>52</v>
      </c>
      <c r="J69" s="6" t="s">
        <v>14</v>
      </c>
      <c r="K69" s="6" t="s">
        <v>14</v>
      </c>
      <c r="L69" s="6" t="s">
        <v>34</v>
      </c>
      <c r="M69" s="6" t="s">
        <v>53</v>
      </c>
      <c r="N69" s="6" t="s">
        <v>35</v>
      </c>
      <c r="O69" s="6" t="s">
        <v>35</v>
      </c>
      <c r="P69" s="6" t="s">
        <v>35</v>
      </c>
      <c r="Q69" s="14">
        <v>200</v>
      </c>
      <c r="R69">
        <v>12</v>
      </c>
    </row>
    <row r="70" spans="7:19" ht="12.75">
      <c r="G70" s="6" t="s">
        <v>215</v>
      </c>
      <c r="H70" s="6" t="s">
        <v>193</v>
      </c>
      <c r="I70" s="6" t="s">
        <v>258</v>
      </c>
      <c r="J70" s="6" t="s">
        <v>71</v>
      </c>
      <c r="K70" s="6" t="s">
        <v>39</v>
      </c>
      <c r="L70" s="6" t="s">
        <v>34</v>
      </c>
      <c r="M70" s="6" t="s">
        <v>259</v>
      </c>
      <c r="N70" s="6" t="s">
        <v>35</v>
      </c>
      <c r="O70" s="6" t="s">
        <v>35</v>
      </c>
      <c r="P70" s="6" t="s">
        <v>35</v>
      </c>
      <c r="Q70" s="14">
        <v>1466</v>
      </c>
      <c r="R70">
        <v>1</v>
      </c>
      <c r="S70">
        <f>SUM(Q70:Q75)</f>
        <v>7451</v>
      </c>
    </row>
    <row r="71" spans="1:18" ht="12.75">
      <c r="A71" s="6" t="s">
        <v>109</v>
      </c>
      <c r="B71" s="6" t="s">
        <v>126</v>
      </c>
      <c r="C71">
        <f>$S284</f>
        <v>880</v>
      </c>
      <c r="G71" s="6" t="s">
        <v>215</v>
      </c>
      <c r="H71" s="6" t="s">
        <v>193</v>
      </c>
      <c r="I71" s="6" t="s">
        <v>83</v>
      </c>
      <c r="J71" s="6" t="s">
        <v>57</v>
      </c>
      <c r="K71" s="6" t="s">
        <v>58</v>
      </c>
      <c r="L71" s="6" t="s">
        <v>34</v>
      </c>
      <c r="M71" s="6" t="s">
        <v>398</v>
      </c>
      <c r="N71" s="6" t="s">
        <v>35</v>
      </c>
      <c r="O71" s="6" t="s">
        <v>35</v>
      </c>
      <c r="P71" s="6" t="s">
        <v>35</v>
      </c>
      <c r="Q71" s="14">
        <v>1772</v>
      </c>
      <c r="R71">
        <v>3</v>
      </c>
    </row>
    <row r="72" spans="1:18" ht="12.75">
      <c r="A72" s="6" t="s">
        <v>92</v>
      </c>
      <c r="B72" s="6" t="s">
        <v>430</v>
      </c>
      <c r="C72">
        <f>$S212</f>
        <v>0</v>
      </c>
      <c r="G72" s="6" t="s">
        <v>215</v>
      </c>
      <c r="H72" s="6" t="s">
        <v>193</v>
      </c>
      <c r="I72" s="6" t="s">
        <v>145</v>
      </c>
      <c r="J72" s="6" t="s">
        <v>13</v>
      </c>
      <c r="K72" s="6" t="s">
        <v>71</v>
      </c>
      <c r="L72" s="6" t="s">
        <v>34</v>
      </c>
      <c r="M72" s="6" t="s">
        <v>120</v>
      </c>
      <c r="N72" s="6" t="s">
        <v>35</v>
      </c>
      <c r="O72" s="6" t="s">
        <v>35</v>
      </c>
      <c r="P72" s="6" t="s">
        <v>35</v>
      </c>
      <c r="Q72" s="14">
        <v>1221</v>
      </c>
      <c r="R72">
        <v>4</v>
      </c>
    </row>
    <row r="73" spans="7:18" ht="12.75">
      <c r="G73" s="6" t="s">
        <v>215</v>
      </c>
      <c r="H73" s="6" t="s">
        <v>193</v>
      </c>
      <c r="I73" s="6" t="s">
        <v>359</v>
      </c>
      <c r="J73" s="6" t="s">
        <v>13</v>
      </c>
      <c r="K73" s="6" t="s">
        <v>13</v>
      </c>
      <c r="L73" s="6" t="s">
        <v>34</v>
      </c>
      <c r="M73" s="6" t="s">
        <v>360</v>
      </c>
      <c r="N73" s="6" t="s">
        <v>35</v>
      </c>
      <c r="O73" s="6" t="s">
        <v>35</v>
      </c>
      <c r="P73" s="6" t="s">
        <v>35</v>
      </c>
      <c r="Q73" s="14">
        <v>1245</v>
      </c>
      <c r="R73">
        <v>6</v>
      </c>
    </row>
    <row r="74" spans="7:18" ht="12.75">
      <c r="G74" s="6" t="s">
        <v>215</v>
      </c>
      <c r="H74" s="6" t="s">
        <v>193</v>
      </c>
      <c r="I74" s="6" t="s">
        <v>216</v>
      </c>
      <c r="J74" s="6" t="s">
        <v>13</v>
      </c>
      <c r="K74" s="6" t="s">
        <v>58</v>
      </c>
      <c r="L74" s="6" t="s">
        <v>34</v>
      </c>
      <c r="M74" s="6" t="s">
        <v>217</v>
      </c>
      <c r="N74" s="6" t="s">
        <v>35</v>
      </c>
      <c r="O74" s="6" t="s">
        <v>35</v>
      </c>
      <c r="P74" s="6" t="s">
        <v>35</v>
      </c>
      <c r="Q74" s="14">
        <v>1747</v>
      </c>
      <c r="R74">
        <v>7</v>
      </c>
    </row>
    <row r="75" spans="1:18" ht="12.75">
      <c r="A75" s="6"/>
      <c r="B75" s="6"/>
      <c r="G75" s="6" t="s">
        <v>215</v>
      </c>
      <c r="H75" s="6" t="s">
        <v>193</v>
      </c>
      <c r="I75" s="6" t="s">
        <v>311</v>
      </c>
      <c r="J75" s="6" t="s">
        <v>234</v>
      </c>
      <c r="K75" s="6" t="s">
        <v>90</v>
      </c>
      <c r="L75" s="6" t="s">
        <v>34</v>
      </c>
      <c r="M75" s="6" t="s">
        <v>307</v>
      </c>
      <c r="N75" s="6" t="s">
        <v>35</v>
      </c>
      <c r="O75" s="6" t="s">
        <v>35</v>
      </c>
      <c r="P75" s="6" t="s">
        <v>35</v>
      </c>
      <c r="Q75" s="14">
        <v>0</v>
      </c>
      <c r="R75">
        <v>8</v>
      </c>
    </row>
    <row r="76" spans="1:19" ht="12.75">
      <c r="A76" s="6"/>
      <c r="B76" s="6"/>
      <c r="G76" s="6" t="s">
        <v>64</v>
      </c>
      <c r="H76" s="6" t="s">
        <v>65</v>
      </c>
      <c r="I76" s="6" t="s">
        <v>33</v>
      </c>
      <c r="J76" s="6" t="s">
        <v>13</v>
      </c>
      <c r="K76" s="6" t="s">
        <v>71</v>
      </c>
      <c r="L76" s="6" t="s">
        <v>34</v>
      </c>
      <c r="M76" s="6" t="s">
        <v>163</v>
      </c>
      <c r="N76" s="6" t="s">
        <v>35</v>
      </c>
      <c r="O76" s="6" t="s">
        <v>35</v>
      </c>
      <c r="P76" s="6" t="s">
        <v>35</v>
      </c>
      <c r="Q76" s="14">
        <v>880</v>
      </c>
      <c r="R76">
        <v>1</v>
      </c>
      <c r="S76">
        <f>SUM(Q76:Q82)</f>
        <v>4914</v>
      </c>
    </row>
    <row r="77" spans="1:18" ht="12.75">
      <c r="A77" s="6"/>
      <c r="B77" s="6"/>
      <c r="G77" s="6" t="s">
        <v>64</v>
      </c>
      <c r="H77" s="6" t="s">
        <v>65</v>
      </c>
      <c r="I77" s="6" t="s">
        <v>40</v>
      </c>
      <c r="J77" s="6" t="s">
        <v>13</v>
      </c>
      <c r="K77" s="6" t="s">
        <v>14</v>
      </c>
      <c r="L77" s="6" t="s">
        <v>34</v>
      </c>
      <c r="M77" s="6" t="s">
        <v>399</v>
      </c>
      <c r="N77" s="6" t="s">
        <v>35</v>
      </c>
      <c r="O77" s="6" t="s">
        <v>35</v>
      </c>
      <c r="P77" s="6" t="s">
        <v>35</v>
      </c>
      <c r="Q77" s="14">
        <v>1063</v>
      </c>
      <c r="R77">
        <v>3</v>
      </c>
    </row>
    <row r="78" spans="7:18" ht="12.75">
      <c r="G78" s="6" t="s">
        <v>64</v>
      </c>
      <c r="H78" s="6" t="s">
        <v>65</v>
      </c>
      <c r="I78" s="6" t="s">
        <v>76</v>
      </c>
      <c r="J78" s="6" t="s">
        <v>71</v>
      </c>
      <c r="K78" s="6" t="s">
        <v>71</v>
      </c>
      <c r="L78" s="6" t="s">
        <v>34</v>
      </c>
      <c r="M78" s="6" t="s">
        <v>355</v>
      </c>
      <c r="N78" s="6" t="s">
        <v>35</v>
      </c>
      <c r="O78" s="6" t="s">
        <v>35</v>
      </c>
      <c r="P78" s="6" t="s">
        <v>35</v>
      </c>
      <c r="Q78" s="14">
        <v>733</v>
      </c>
      <c r="R78">
        <v>4</v>
      </c>
    </row>
    <row r="79" spans="7:18" ht="12.75">
      <c r="G79" s="6" t="s">
        <v>64</v>
      </c>
      <c r="H79" s="6" t="s">
        <v>65</v>
      </c>
      <c r="I79" s="6" t="s">
        <v>94</v>
      </c>
      <c r="J79" s="6" t="s">
        <v>13</v>
      </c>
      <c r="K79" s="6" t="s">
        <v>39</v>
      </c>
      <c r="L79" s="6" t="s">
        <v>34</v>
      </c>
      <c r="M79" s="6" t="s">
        <v>365</v>
      </c>
      <c r="N79" s="6" t="s">
        <v>35</v>
      </c>
      <c r="O79" s="6" t="s">
        <v>35</v>
      </c>
      <c r="P79" s="6" t="s">
        <v>35</v>
      </c>
      <c r="Q79" s="14">
        <v>747</v>
      </c>
      <c r="R79">
        <v>6</v>
      </c>
    </row>
    <row r="80" spans="7:18" ht="12.75">
      <c r="G80" s="6" t="s">
        <v>64</v>
      </c>
      <c r="H80" s="6" t="s">
        <v>65</v>
      </c>
      <c r="I80" s="6" t="s">
        <v>32</v>
      </c>
      <c r="J80" s="6" t="s">
        <v>13</v>
      </c>
      <c r="K80" s="6" t="s">
        <v>72</v>
      </c>
      <c r="L80" s="6" t="s">
        <v>34</v>
      </c>
      <c r="M80" s="6" t="s">
        <v>209</v>
      </c>
      <c r="N80" s="6" t="s">
        <v>35</v>
      </c>
      <c r="O80" s="6" t="s">
        <v>35</v>
      </c>
      <c r="P80" s="6" t="s">
        <v>35</v>
      </c>
      <c r="Q80" s="14">
        <v>1048</v>
      </c>
      <c r="R80">
        <v>7</v>
      </c>
    </row>
    <row r="81" spans="7:18" ht="12.75">
      <c r="G81" s="6" t="s">
        <v>64</v>
      </c>
      <c r="H81" s="6" t="s">
        <v>65</v>
      </c>
      <c r="I81" s="6" t="s">
        <v>42</v>
      </c>
      <c r="J81" s="6" t="s">
        <v>14</v>
      </c>
      <c r="K81" s="6" t="s">
        <v>13</v>
      </c>
      <c r="L81" s="6" t="s">
        <v>34</v>
      </c>
      <c r="M81" s="6" t="s">
        <v>123</v>
      </c>
      <c r="N81" s="6" t="s">
        <v>35</v>
      </c>
      <c r="O81" s="6" t="s">
        <v>35</v>
      </c>
      <c r="P81" s="6" t="s">
        <v>35</v>
      </c>
      <c r="Q81" s="14">
        <v>243</v>
      </c>
      <c r="R81">
        <v>10</v>
      </c>
    </row>
    <row r="82" spans="7:18" ht="12.75">
      <c r="G82" s="6" t="s">
        <v>64</v>
      </c>
      <c r="H82" s="6" t="s">
        <v>65</v>
      </c>
      <c r="I82" s="6" t="s">
        <v>66</v>
      </c>
      <c r="J82" s="6" t="s">
        <v>57</v>
      </c>
      <c r="K82" s="6" t="s">
        <v>14</v>
      </c>
      <c r="L82" s="6" t="s">
        <v>34</v>
      </c>
      <c r="M82" s="6" t="s">
        <v>67</v>
      </c>
      <c r="N82" s="6" t="s">
        <v>35</v>
      </c>
      <c r="O82" s="6" t="s">
        <v>35</v>
      </c>
      <c r="P82" s="6" t="s">
        <v>35</v>
      </c>
      <c r="Q82" s="14">
        <v>200</v>
      </c>
      <c r="R82">
        <v>12</v>
      </c>
    </row>
    <row r="83" spans="7:19" ht="12.75">
      <c r="G83" s="6" t="s">
        <v>210</v>
      </c>
      <c r="H83" s="6" t="s">
        <v>211</v>
      </c>
      <c r="I83" s="6" t="s">
        <v>14</v>
      </c>
      <c r="J83" s="6" t="s">
        <v>14</v>
      </c>
      <c r="K83" s="6" t="s">
        <v>14</v>
      </c>
      <c r="L83" s="6" t="s">
        <v>34</v>
      </c>
      <c r="M83" s="6" t="s">
        <v>14</v>
      </c>
      <c r="N83" s="6" t="s">
        <v>35</v>
      </c>
      <c r="O83" s="6" t="s">
        <v>35</v>
      </c>
      <c r="P83" s="6" t="s">
        <v>35</v>
      </c>
      <c r="Q83" s="14">
        <v>1173</v>
      </c>
      <c r="R83">
        <v>1</v>
      </c>
      <c r="S83">
        <f>SUM(Q83:Q87)</f>
        <v>4671</v>
      </c>
    </row>
    <row r="84" spans="7:18" ht="12.75">
      <c r="G84" s="6" t="s">
        <v>210</v>
      </c>
      <c r="H84" s="6" t="s">
        <v>211</v>
      </c>
      <c r="I84" s="6" t="s">
        <v>94</v>
      </c>
      <c r="J84" s="6" t="s">
        <v>14</v>
      </c>
      <c r="K84" s="6" t="s">
        <v>13</v>
      </c>
      <c r="L84" s="6" t="s">
        <v>34</v>
      </c>
      <c r="M84" s="6" t="s">
        <v>251</v>
      </c>
      <c r="N84" s="6" t="s">
        <v>35</v>
      </c>
      <c r="O84" s="6" t="s">
        <v>35</v>
      </c>
      <c r="P84" s="6" t="s">
        <v>35</v>
      </c>
      <c r="Q84" s="14">
        <v>1417</v>
      </c>
      <c r="R84">
        <v>3</v>
      </c>
    </row>
    <row r="85" spans="7:18" ht="12.75">
      <c r="G85" s="6" t="s">
        <v>210</v>
      </c>
      <c r="H85" s="6" t="s">
        <v>211</v>
      </c>
      <c r="I85" s="6" t="s">
        <v>38</v>
      </c>
      <c r="J85" s="6" t="s">
        <v>57</v>
      </c>
      <c r="K85" s="6" t="s">
        <v>94</v>
      </c>
      <c r="L85" s="6" t="s">
        <v>103</v>
      </c>
      <c r="M85" s="6" t="s">
        <v>412</v>
      </c>
      <c r="N85" s="6" t="s">
        <v>35</v>
      </c>
      <c r="O85" s="6" t="s">
        <v>35</v>
      </c>
      <c r="P85" s="6" t="s">
        <v>35</v>
      </c>
      <c r="Q85" s="14">
        <v>-312</v>
      </c>
      <c r="R85">
        <v>4</v>
      </c>
    </row>
    <row r="86" spans="7:18" ht="12.75">
      <c r="G86" s="6" t="s">
        <v>210</v>
      </c>
      <c r="H86" s="6" t="s">
        <v>211</v>
      </c>
      <c r="I86" s="6" t="s">
        <v>76</v>
      </c>
      <c r="J86" s="6" t="s">
        <v>71</v>
      </c>
      <c r="K86" s="6" t="s">
        <v>71</v>
      </c>
      <c r="L86" s="6" t="s">
        <v>34</v>
      </c>
      <c r="M86" s="6" t="s">
        <v>355</v>
      </c>
      <c r="N86" s="6" t="s">
        <v>345</v>
      </c>
      <c r="O86" s="6" t="s">
        <v>35</v>
      </c>
      <c r="P86" s="6" t="s">
        <v>35</v>
      </c>
      <c r="Q86" s="14">
        <v>996</v>
      </c>
      <c r="R86">
        <v>6</v>
      </c>
    </row>
    <row r="87" spans="7:18" ht="12.75">
      <c r="G87" s="6" t="s">
        <v>210</v>
      </c>
      <c r="H87" s="6" t="s">
        <v>211</v>
      </c>
      <c r="I87" s="6" t="s">
        <v>212</v>
      </c>
      <c r="J87" s="6" t="s">
        <v>13</v>
      </c>
      <c r="K87" s="6" t="s">
        <v>57</v>
      </c>
      <c r="L87" s="6" t="s">
        <v>34</v>
      </c>
      <c r="M87" s="6" t="s">
        <v>209</v>
      </c>
      <c r="N87" s="6" t="s">
        <v>35</v>
      </c>
      <c r="O87" s="6" t="s">
        <v>35</v>
      </c>
      <c r="P87" s="6" t="s">
        <v>35</v>
      </c>
      <c r="Q87" s="14">
        <v>1397</v>
      </c>
      <c r="R87">
        <v>7</v>
      </c>
    </row>
    <row r="88" spans="7:19" ht="12.75">
      <c r="G88" s="6" t="s">
        <v>100</v>
      </c>
      <c r="H88" s="6" t="s">
        <v>144</v>
      </c>
      <c r="I88" s="6" t="s">
        <v>43</v>
      </c>
      <c r="J88" s="6" t="s">
        <v>13</v>
      </c>
      <c r="K88" s="6" t="s">
        <v>42</v>
      </c>
      <c r="L88" s="6" t="s">
        <v>34</v>
      </c>
      <c r="M88" s="6" t="s">
        <v>232</v>
      </c>
      <c r="N88" s="6" t="s">
        <v>35</v>
      </c>
      <c r="O88" s="6" t="s">
        <v>35</v>
      </c>
      <c r="P88" s="6" t="s">
        <v>35</v>
      </c>
      <c r="Q88" s="14">
        <v>666</v>
      </c>
      <c r="R88">
        <v>1</v>
      </c>
      <c r="S88">
        <f>SUM(Q88:Q92)</f>
        <v>2194</v>
      </c>
    </row>
    <row r="89" spans="7:18" ht="12.75">
      <c r="G89" s="6" t="s">
        <v>100</v>
      </c>
      <c r="H89" s="6" t="s">
        <v>144</v>
      </c>
      <c r="I89" s="6" t="s">
        <v>213</v>
      </c>
      <c r="J89" s="6" t="s">
        <v>58</v>
      </c>
      <c r="K89" s="6" t="s">
        <v>42</v>
      </c>
      <c r="L89" s="6" t="s">
        <v>34</v>
      </c>
      <c r="M89" s="6" t="s">
        <v>388</v>
      </c>
      <c r="N89" s="6" t="s">
        <v>35</v>
      </c>
      <c r="O89" s="6" t="s">
        <v>35</v>
      </c>
      <c r="P89" s="6" t="s">
        <v>35</v>
      </c>
      <c r="Q89" s="14">
        <v>709</v>
      </c>
      <c r="R89">
        <v>3</v>
      </c>
    </row>
    <row r="90" spans="7:18" ht="12.75">
      <c r="G90" s="6" t="s">
        <v>100</v>
      </c>
      <c r="H90" s="6" t="s">
        <v>144</v>
      </c>
      <c r="I90" s="6" t="s">
        <v>323</v>
      </c>
      <c r="J90" s="6" t="s">
        <v>14</v>
      </c>
      <c r="K90" s="6" t="s">
        <v>94</v>
      </c>
      <c r="L90" s="6" t="s">
        <v>34</v>
      </c>
      <c r="M90" s="6" t="s">
        <v>404</v>
      </c>
      <c r="N90" s="6" t="s">
        <v>35</v>
      </c>
      <c r="O90" s="6" t="s">
        <v>35</v>
      </c>
      <c r="P90" s="6" t="s">
        <v>35</v>
      </c>
      <c r="Q90" s="14">
        <v>823</v>
      </c>
      <c r="R90">
        <v>4</v>
      </c>
    </row>
    <row r="91" spans="7:18" ht="12.75">
      <c r="G91" s="6" t="s">
        <v>100</v>
      </c>
      <c r="H91" s="6" t="s">
        <v>144</v>
      </c>
      <c r="I91" s="6" t="s">
        <v>336</v>
      </c>
      <c r="J91" s="6" t="s">
        <v>57</v>
      </c>
      <c r="K91" s="6" t="s">
        <v>39</v>
      </c>
      <c r="L91" s="6" t="s">
        <v>34</v>
      </c>
      <c r="M91" s="6" t="s">
        <v>337</v>
      </c>
      <c r="N91" s="6" t="s">
        <v>35</v>
      </c>
      <c r="O91" s="6" t="s">
        <v>35</v>
      </c>
      <c r="P91" s="6" t="s">
        <v>35</v>
      </c>
      <c r="Q91" s="14">
        <v>780</v>
      </c>
      <c r="R91">
        <v>6</v>
      </c>
    </row>
    <row r="92" spans="7:18" ht="12.75">
      <c r="G92" s="6" t="s">
        <v>100</v>
      </c>
      <c r="H92" s="6" t="s">
        <v>144</v>
      </c>
      <c r="I92" s="6" t="s">
        <v>152</v>
      </c>
      <c r="J92" s="6" t="s">
        <v>76</v>
      </c>
      <c r="K92" s="6" t="s">
        <v>153</v>
      </c>
      <c r="L92" s="6" t="s">
        <v>103</v>
      </c>
      <c r="M92" s="6" t="s">
        <v>154</v>
      </c>
      <c r="N92" s="6" t="s">
        <v>35</v>
      </c>
      <c r="O92" s="6" t="s">
        <v>35</v>
      </c>
      <c r="P92" s="6" t="s">
        <v>35</v>
      </c>
      <c r="Q92" s="14">
        <v>-784</v>
      </c>
      <c r="R92">
        <v>7</v>
      </c>
    </row>
    <row r="93" spans="7:19" ht="12.75">
      <c r="G93" s="6" t="s">
        <v>100</v>
      </c>
      <c r="H93" s="6" t="s">
        <v>101</v>
      </c>
      <c r="I93" s="6" t="s">
        <v>138</v>
      </c>
      <c r="J93" s="6" t="s">
        <v>14</v>
      </c>
      <c r="K93" s="6" t="s">
        <v>14</v>
      </c>
      <c r="L93" s="6" t="s">
        <v>34</v>
      </c>
      <c r="M93" s="6" t="s">
        <v>318</v>
      </c>
      <c r="N93" s="6" t="s">
        <v>35</v>
      </c>
      <c r="O93" s="6" t="s">
        <v>35</v>
      </c>
      <c r="P93" s="6" t="s">
        <v>35</v>
      </c>
      <c r="Q93" s="14">
        <v>0</v>
      </c>
      <c r="R93">
        <v>10</v>
      </c>
      <c r="S93">
        <f>SUM(Q93:Q94)</f>
        <v>0</v>
      </c>
    </row>
    <row r="94" spans="7:18" ht="12.75">
      <c r="G94" s="6" t="s">
        <v>100</v>
      </c>
      <c r="H94" s="6" t="s">
        <v>101</v>
      </c>
      <c r="I94" s="6" t="s">
        <v>102</v>
      </c>
      <c r="J94" s="6" t="s">
        <v>71</v>
      </c>
      <c r="K94" s="6" t="s">
        <v>58</v>
      </c>
      <c r="L94" s="6" t="s">
        <v>103</v>
      </c>
      <c r="M94" s="6" t="s">
        <v>104</v>
      </c>
      <c r="N94" s="6" t="s">
        <v>35</v>
      </c>
      <c r="O94" s="6" t="s">
        <v>35</v>
      </c>
      <c r="P94" s="6" t="s">
        <v>35</v>
      </c>
      <c r="Q94" s="14">
        <v>0</v>
      </c>
      <c r="R94">
        <v>12</v>
      </c>
    </row>
    <row r="95" spans="7:19" ht="12.75">
      <c r="G95" s="6" t="s">
        <v>149</v>
      </c>
      <c r="H95" s="6" t="s">
        <v>147</v>
      </c>
      <c r="I95" s="6" t="s">
        <v>246</v>
      </c>
      <c r="J95" s="6" t="s">
        <v>14</v>
      </c>
      <c r="K95" s="6" t="s">
        <v>57</v>
      </c>
      <c r="L95" s="6" t="s">
        <v>119</v>
      </c>
      <c r="M95" s="6" t="s">
        <v>247</v>
      </c>
      <c r="N95" s="6" t="s">
        <v>35</v>
      </c>
      <c r="O95" s="6" t="s">
        <v>35</v>
      </c>
      <c r="P95" s="6" t="s">
        <v>35</v>
      </c>
      <c r="Q95" s="14">
        <v>-400</v>
      </c>
      <c r="R95">
        <v>1</v>
      </c>
      <c r="S95">
        <f>SUM(Q95:Q99)</f>
        <v>2429</v>
      </c>
    </row>
    <row r="96" spans="7:18" ht="12.75">
      <c r="G96" s="6" t="s">
        <v>149</v>
      </c>
      <c r="H96" s="6" t="s">
        <v>147</v>
      </c>
      <c r="I96" s="6" t="s">
        <v>167</v>
      </c>
      <c r="J96" s="6" t="s">
        <v>58</v>
      </c>
      <c r="K96" s="6" t="s">
        <v>57</v>
      </c>
      <c r="L96" s="6" t="s">
        <v>34</v>
      </c>
      <c r="M96" s="6" t="s">
        <v>390</v>
      </c>
      <c r="N96" s="6" t="s">
        <v>35</v>
      </c>
      <c r="O96" s="6" t="s">
        <v>35</v>
      </c>
      <c r="P96" s="6" t="s">
        <v>35</v>
      </c>
      <c r="Q96" s="14">
        <v>638</v>
      </c>
      <c r="R96">
        <v>3</v>
      </c>
    </row>
    <row r="97" spans="7:18" ht="12.75">
      <c r="G97" s="6" t="s">
        <v>149</v>
      </c>
      <c r="H97" s="6" t="s">
        <v>147</v>
      </c>
      <c r="I97" s="6" t="s">
        <v>213</v>
      </c>
      <c r="J97" s="6" t="s">
        <v>72</v>
      </c>
      <c r="K97" s="6" t="s">
        <v>39</v>
      </c>
      <c r="L97" s="6" t="s">
        <v>34</v>
      </c>
      <c r="M97" s="6" t="s">
        <v>366</v>
      </c>
      <c r="N97" s="6" t="s">
        <v>35</v>
      </c>
      <c r="O97" s="6" t="s">
        <v>35</v>
      </c>
      <c r="P97" s="6" t="s">
        <v>35</v>
      </c>
      <c r="Q97" s="14">
        <v>741</v>
      </c>
      <c r="R97">
        <v>4</v>
      </c>
    </row>
    <row r="98" spans="7:18" ht="12.75">
      <c r="G98" s="6" t="s">
        <v>149</v>
      </c>
      <c r="H98" s="6" t="s">
        <v>147</v>
      </c>
      <c r="I98" s="6" t="s">
        <v>39</v>
      </c>
      <c r="J98" s="6" t="s">
        <v>14</v>
      </c>
      <c r="K98" s="6" t="s">
        <v>57</v>
      </c>
      <c r="L98" s="6" t="s">
        <v>34</v>
      </c>
      <c r="M98" s="6" t="s">
        <v>49</v>
      </c>
      <c r="N98" s="6" t="s">
        <v>35</v>
      </c>
      <c r="O98" s="6" t="s">
        <v>35</v>
      </c>
      <c r="P98" s="6" t="s">
        <v>35</v>
      </c>
      <c r="Q98" s="14">
        <v>702</v>
      </c>
      <c r="R98">
        <v>6</v>
      </c>
    </row>
    <row r="99" spans="7:18" ht="12.75">
      <c r="G99" s="6" t="s">
        <v>149</v>
      </c>
      <c r="H99" s="6" t="s">
        <v>147</v>
      </c>
      <c r="I99" s="6" t="s">
        <v>150</v>
      </c>
      <c r="J99" s="6" t="s">
        <v>57</v>
      </c>
      <c r="K99" s="6" t="s">
        <v>71</v>
      </c>
      <c r="L99" s="6" t="s">
        <v>34</v>
      </c>
      <c r="M99" s="6" t="s">
        <v>151</v>
      </c>
      <c r="N99" s="6" t="s">
        <v>35</v>
      </c>
      <c r="O99" s="6" t="s">
        <v>35</v>
      </c>
      <c r="P99" s="6" t="s">
        <v>35</v>
      </c>
      <c r="Q99" s="14">
        <v>748</v>
      </c>
      <c r="R99">
        <v>7</v>
      </c>
    </row>
    <row r="100" spans="7:19" ht="12.75">
      <c r="G100" s="6" t="s">
        <v>131</v>
      </c>
      <c r="H100" s="6" t="s">
        <v>37</v>
      </c>
      <c r="I100" s="6" t="s">
        <v>76</v>
      </c>
      <c r="J100" s="6" t="s">
        <v>13</v>
      </c>
      <c r="K100" s="6" t="s">
        <v>14</v>
      </c>
      <c r="L100" s="6" t="s">
        <v>34</v>
      </c>
      <c r="M100" s="6" t="s">
        <v>261</v>
      </c>
      <c r="N100" s="6" t="s">
        <v>35</v>
      </c>
      <c r="O100" s="6" t="s">
        <v>35</v>
      </c>
      <c r="P100" s="6" t="s">
        <v>35</v>
      </c>
      <c r="Q100" s="14">
        <v>1173</v>
      </c>
      <c r="R100">
        <v>1</v>
      </c>
      <c r="S100">
        <f>SUM(Q100:Q106)</f>
        <v>7751</v>
      </c>
    </row>
    <row r="101" spans="7:18" ht="12.75">
      <c r="G101" s="6" t="s">
        <v>131</v>
      </c>
      <c r="H101" s="6" t="s">
        <v>37</v>
      </c>
      <c r="I101" s="6" t="s">
        <v>39</v>
      </c>
      <c r="J101" s="6" t="s">
        <v>13</v>
      </c>
      <c r="K101" s="6" t="s">
        <v>14</v>
      </c>
      <c r="L101" s="6" t="s">
        <v>34</v>
      </c>
      <c r="M101" s="6" t="s">
        <v>228</v>
      </c>
      <c r="N101" s="6" t="s">
        <v>35</v>
      </c>
      <c r="O101" s="6" t="s">
        <v>35</v>
      </c>
      <c r="P101" s="6" t="s">
        <v>35</v>
      </c>
      <c r="Q101" s="14">
        <v>1417</v>
      </c>
      <c r="R101">
        <v>3</v>
      </c>
    </row>
    <row r="102" spans="7:18" ht="12.75">
      <c r="G102" s="6" t="s">
        <v>131</v>
      </c>
      <c r="H102" s="6" t="s">
        <v>37</v>
      </c>
      <c r="I102" s="6" t="s">
        <v>76</v>
      </c>
      <c r="J102" s="6" t="s">
        <v>13</v>
      </c>
      <c r="K102" s="6" t="s">
        <v>13</v>
      </c>
      <c r="L102" s="6" t="s">
        <v>34</v>
      </c>
      <c r="M102" s="6" t="s">
        <v>257</v>
      </c>
      <c r="N102" s="6" t="s">
        <v>35</v>
      </c>
      <c r="O102" s="6" t="s">
        <v>35</v>
      </c>
      <c r="P102" s="6" t="s">
        <v>35</v>
      </c>
      <c r="Q102" s="14">
        <v>977</v>
      </c>
      <c r="R102">
        <v>4</v>
      </c>
    </row>
    <row r="103" spans="7:18" ht="12.75">
      <c r="G103" s="6" t="s">
        <v>131</v>
      </c>
      <c r="H103" s="6" t="s">
        <v>37</v>
      </c>
      <c r="I103" s="6" t="s">
        <v>13</v>
      </c>
      <c r="J103" s="6" t="s">
        <v>14</v>
      </c>
      <c r="K103" s="6" t="s">
        <v>14</v>
      </c>
      <c r="L103" s="6" t="s">
        <v>34</v>
      </c>
      <c r="M103" s="6" t="s">
        <v>93</v>
      </c>
      <c r="N103" s="6" t="s">
        <v>35</v>
      </c>
      <c r="O103" s="6" t="s">
        <v>35</v>
      </c>
      <c r="P103" s="6" t="s">
        <v>35</v>
      </c>
      <c r="Q103" s="14">
        <v>366</v>
      </c>
      <c r="R103">
        <v>5</v>
      </c>
    </row>
    <row r="104" spans="7:18" ht="12.75">
      <c r="G104" s="6" t="s">
        <v>131</v>
      </c>
      <c r="H104" s="6" t="s">
        <v>37</v>
      </c>
      <c r="I104" s="6" t="s">
        <v>138</v>
      </c>
      <c r="J104" s="6" t="s">
        <v>58</v>
      </c>
      <c r="K104" s="6" t="s">
        <v>94</v>
      </c>
      <c r="L104" s="6" t="s">
        <v>34</v>
      </c>
      <c r="M104" s="6" t="s">
        <v>366</v>
      </c>
      <c r="N104" s="6" t="s">
        <v>345</v>
      </c>
      <c r="O104" s="6" t="s">
        <v>35</v>
      </c>
      <c r="P104" s="6" t="s">
        <v>35</v>
      </c>
      <c r="Q104" s="14">
        <v>996</v>
      </c>
      <c r="R104">
        <v>6</v>
      </c>
    </row>
    <row r="105" spans="7:18" ht="12.75">
      <c r="G105" s="6" t="s">
        <v>131</v>
      </c>
      <c r="H105" s="6" t="s">
        <v>37</v>
      </c>
      <c r="I105" s="6" t="s">
        <v>207</v>
      </c>
      <c r="J105" s="6" t="s">
        <v>58</v>
      </c>
      <c r="K105" s="6" t="s">
        <v>189</v>
      </c>
      <c r="L105" s="6" t="s">
        <v>34</v>
      </c>
      <c r="M105" s="6" t="s">
        <v>208</v>
      </c>
      <c r="N105" s="6" t="s">
        <v>35</v>
      </c>
      <c r="O105" s="6" t="s">
        <v>35</v>
      </c>
      <c r="P105" s="6" t="s">
        <v>35</v>
      </c>
      <c r="Q105" s="14">
        <v>1397</v>
      </c>
      <c r="R105">
        <v>7</v>
      </c>
    </row>
    <row r="106" spans="7:18" ht="12.75">
      <c r="G106" s="6" t="s">
        <v>131</v>
      </c>
      <c r="H106" s="6" t="s">
        <v>37</v>
      </c>
      <c r="I106" s="6" t="s">
        <v>33</v>
      </c>
      <c r="J106" s="6" t="s">
        <v>57</v>
      </c>
      <c r="K106" s="6" t="s">
        <v>57</v>
      </c>
      <c r="L106" s="6" t="s">
        <v>34</v>
      </c>
      <c r="M106" s="6" t="s">
        <v>130</v>
      </c>
      <c r="N106" s="6" t="s">
        <v>35</v>
      </c>
      <c r="O106" s="6" t="s">
        <v>35</v>
      </c>
      <c r="P106" s="6" t="s">
        <v>35</v>
      </c>
      <c r="Q106" s="14">
        <v>1425</v>
      </c>
      <c r="R106">
        <v>14</v>
      </c>
    </row>
    <row r="107" spans="7:19" ht="12.75">
      <c r="G107" s="6" t="s">
        <v>105</v>
      </c>
      <c r="H107" s="6" t="s">
        <v>106</v>
      </c>
      <c r="I107" s="6" t="s">
        <v>39</v>
      </c>
      <c r="J107" s="6" t="s">
        <v>13</v>
      </c>
      <c r="K107" s="6" t="s">
        <v>14</v>
      </c>
      <c r="L107" s="6" t="s">
        <v>34</v>
      </c>
      <c r="M107" s="6" t="s">
        <v>228</v>
      </c>
      <c r="N107" s="6" t="s">
        <v>35</v>
      </c>
      <c r="O107" s="6" t="s">
        <v>35</v>
      </c>
      <c r="P107" s="6" t="s">
        <v>35</v>
      </c>
      <c r="Q107" s="14">
        <v>267</v>
      </c>
      <c r="R107">
        <v>1</v>
      </c>
      <c r="S107">
        <f>SUM(Q107:Q112)</f>
        <v>1525</v>
      </c>
    </row>
    <row r="108" spans="7:18" ht="12.75">
      <c r="G108" s="6" t="s">
        <v>105</v>
      </c>
      <c r="H108" s="6" t="s">
        <v>106</v>
      </c>
      <c r="I108" s="6" t="s">
        <v>13</v>
      </c>
      <c r="J108" s="6" t="s">
        <v>14</v>
      </c>
      <c r="K108" s="6" t="s">
        <v>14</v>
      </c>
      <c r="L108" s="6" t="s">
        <v>34</v>
      </c>
      <c r="M108" s="6" t="s">
        <v>93</v>
      </c>
      <c r="N108" s="6" t="s">
        <v>35</v>
      </c>
      <c r="O108" s="6" t="s">
        <v>35</v>
      </c>
      <c r="P108" s="6" t="s">
        <v>35</v>
      </c>
      <c r="Q108" s="14">
        <v>284</v>
      </c>
      <c r="R108">
        <v>3</v>
      </c>
    </row>
    <row r="109" spans="7:18" ht="12.75">
      <c r="G109" s="6" t="s">
        <v>105</v>
      </c>
      <c r="H109" s="6" t="s">
        <v>106</v>
      </c>
      <c r="I109" s="6" t="s">
        <v>13</v>
      </c>
      <c r="J109" s="6" t="s">
        <v>14</v>
      </c>
      <c r="K109" s="6" t="s">
        <v>14</v>
      </c>
      <c r="L109" s="6" t="s">
        <v>34</v>
      </c>
      <c r="M109" s="6" t="s">
        <v>93</v>
      </c>
      <c r="N109" s="6" t="s">
        <v>35</v>
      </c>
      <c r="O109" s="6" t="s">
        <v>35</v>
      </c>
      <c r="P109" s="6" t="s">
        <v>35</v>
      </c>
      <c r="Q109" s="14">
        <v>329</v>
      </c>
      <c r="R109">
        <v>4</v>
      </c>
    </row>
    <row r="110" spans="7:18" ht="12.75">
      <c r="G110" s="6" t="s">
        <v>105</v>
      </c>
      <c r="H110" s="6" t="s">
        <v>106</v>
      </c>
      <c r="I110" s="6" t="s">
        <v>14</v>
      </c>
      <c r="J110" s="6" t="s">
        <v>14</v>
      </c>
      <c r="K110" s="6" t="s">
        <v>14</v>
      </c>
      <c r="L110" s="6" t="s">
        <v>34</v>
      </c>
      <c r="M110" s="6" t="s">
        <v>14</v>
      </c>
      <c r="N110" s="6" t="s">
        <v>35</v>
      </c>
      <c r="O110" s="6" t="s">
        <v>35</v>
      </c>
      <c r="P110" s="6" t="s">
        <v>35</v>
      </c>
      <c r="Q110" s="14">
        <v>312</v>
      </c>
      <c r="R110">
        <v>6</v>
      </c>
    </row>
    <row r="111" spans="7:18" ht="12.75">
      <c r="G111" s="6" t="s">
        <v>105</v>
      </c>
      <c r="H111" s="6" t="s">
        <v>106</v>
      </c>
      <c r="I111" s="6" t="s">
        <v>14</v>
      </c>
      <c r="J111" s="6" t="s">
        <v>14</v>
      </c>
      <c r="K111" s="6" t="s">
        <v>14</v>
      </c>
      <c r="L111" s="6" t="s">
        <v>34</v>
      </c>
      <c r="M111" s="6" t="s">
        <v>14</v>
      </c>
      <c r="N111" s="6" t="s">
        <v>35</v>
      </c>
      <c r="O111" s="6" t="s">
        <v>35</v>
      </c>
      <c r="P111" s="6" t="s">
        <v>35</v>
      </c>
      <c r="Q111" s="14">
        <v>333</v>
      </c>
      <c r="R111">
        <v>7</v>
      </c>
    </row>
    <row r="112" spans="7:18" ht="12.75">
      <c r="G112" s="6" t="s">
        <v>105</v>
      </c>
      <c r="H112" s="6" t="s">
        <v>106</v>
      </c>
      <c r="I112" s="6" t="s">
        <v>98</v>
      </c>
      <c r="J112" s="6" t="s">
        <v>13</v>
      </c>
      <c r="K112" s="6" t="s">
        <v>14</v>
      </c>
      <c r="L112" s="6" t="s">
        <v>34</v>
      </c>
      <c r="M112" s="6" t="s">
        <v>99</v>
      </c>
      <c r="N112" s="6" t="s">
        <v>35</v>
      </c>
      <c r="O112" s="6" t="s">
        <v>35</v>
      </c>
      <c r="P112" s="6" t="s">
        <v>35</v>
      </c>
      <c r="Q112" s="14">
        <v>0</v>
      </c>
      <c r="R112">
        <v>12</v>
      </c>
    </row>
    <row r="113" spans="7:19" ht="12.75">
      <c r="G113" s="6" t="s">
        <v>218</v>
      </c>
      <c r="H113" s="6" t="s">
        <v>219</v>
      </c>
      <c r="I113" s="6" t="s">
        <v>254</v>
      </c>
      <c r="J113" s="6" t="s">
        <v>14</v>
      </c>
      <c r="K113" s="6" t="s">
        <v>14</v>
      </c>
      <c r="L113" s="6" t="s">
        <v>34</v>
      </c>
      <c r="M113" s="6" t="s">
        <v>255</v>
      </c>
      <c r="N113" s="6" t="s">
        <v>35</v>
      </c>
      <c r="O113" s="6" t="s">
        <v>35</v>
      </c>
      <c r="P113" s="6" t="s">
        <v>35</v>
      </c>
      <c r="Q113" s="14">
        <v>1173</v>
      </c>
      <c r="R113">
        <v>1</v>
      </c>
      <c r="S113">
        <f>SUM(Q113:Q115)</f>
        <v>3566</v>
      </c>
    </row>
    <row r="114" spans="7:18" ht="12.75">
      <c r="G114" s="6" t="s">
        <v>218</v>
      </c>
      <c r="H114" s="6" t="s">
        <v>219</v>
      </c>
      <c r="I114" s="6" t="s">
        <v>357</v>
      </c>
      <c r="J114" s="6" t="s">
        <v>57</v>
      </c>
      <c r="K114" s="6" t="s">
        <v>57</v>
      </c>
      <c r="L114" s="6" t="s">
        <v>34</v>
      </c>
      <c r="M114" s="6" t="s">
        <v>358</v>
      </c>
      <c r="N114" s="6" t="s">
        <v>35</v>
      </c>
      <c r="O114" s="6" t="s">
        <v>35</v>
      </c>
      <c r="P114" s="6" t="s">
        <v>35</v>
      </c>
      <c r="Q114" s="14">
        <v>996</v>
      </c>
      <c r="R114">
        <v>6</v>
      </c>
    </row>
    <row r="115" spans="7:18" ht="12.75">
      <c r="G115" s="6" t="s">
        <v>218</v>
      </c>
      <c r="H115" s="6" t="s">
        <v>219</v>
      </c>
      <c r="I115" s="6" t="s">
        <v>220</v>
      </c>
      <c r="J115" s="6" t="s">
        <v>58</v>
      </c>
      <c r="K115" s="6" t="s">
        <v>57</v>
      </c>
      <c r="L115" s="6" t="s">
        <v>34</v>
      </c>
      <c r="M115" s="6" t="s">
        <v>221</v>
      </c>
      <c r="N115" s="6" t="s">
        <v>35</v>
      </c>
      <c r="O115" s="6" t="s">
        <v>35</v>
      </c>
      <c r="P115" s="6" t="s">
        <v>35</v>
      </c>
      <c r="Q115" s="14">
        <v>1397</v>
      </c>
      <c r="R115">
        <v>7</v>
      </c>
    </row>
    <row r="116" spans="7:19" ht="12.75">
      <c r="G116" s="6" t="s">
        <v>218</v>
      </c>
      <c r="H116" s="6" t="s">
        <v>395</v>
      </c>
      <c r="I116" s="6" t="s">
        <v>72</v>
      </c>
      <c r="J116" s="6" t="s">
        <v>57</v>
      </c>
      <c r="K116" s="6" t="s">
        <v>71</v>
      </c>
      <c r="L116" s="6" t="s">
        <v>34</v>
      </c>
      <c r="M116" s="6" t="s">
        <v>396</v>
      </c>
      <c r="N116" s="6" t="s">
        <v>345</v>
      </c>
      <c r="O116" s="6" t="s">
        <v>35</v>
      </c>
      <c r="P116" s="6" t="s">
        <v>35</v>
      </c>
      <c r="Q116" s="14">
        <v>709</v>
      </c>
      <c r="R116">
        <v>3</v>
      </c>
      <c r="S116">
        <f>SUM(Q116:Q117)</f>
        <v>1197</v>
      </c>
    </row>
    <row r="117" spans="7:18" ht="12.75">
      <c r="G117" s="6" t="s">
        <v>218</v>
      </c>
      <c r="H117" s="6" t="s">
        <v>395</v>
      </c>
      <c r="I117" s="6" t="s">
        <v>39</v>
      </c>
      <c r="J117" s="6" t="s">
        <v>14</v>
      </c>
      <c r="K117" s="6" t="s">
        <v>14</v>
      </c>
      <c r="L117" s="6" t="s">
        <v>34</v>
      </c>
      <c r="M117" s="6" t="s">
        <v>56</v>
      </c>
      <c r="N117" s="6" t="s">
        <v>35</v>
      </c>
      <c r="O117" s="6" t="s">
        <v>35</v>
      </c>
      <c r="P117" s="6" t="s">
        <v>35</v>
      </c>
      <c r="Q117" s="14">
        <v>488</v>
      </c>
      <c r="R117">
        <v>4</v>
      </c>
    </row>
    <row r="118" spans="7:19" ht="12.75">
      <c r="G118" s="6" t="s">
        <v>74</v>
      </c>
      <c r="H118" s="6" t="s">
        <v>222</v>
      </c>
      <c r="I118" s="6" t="s">
        <v>72</v>
      </c>
      <c r="J118" s="6" t="s">
        <v>13</v>
      </c>
      <c r="K118" s="6" t="s">
        <v>71</v>
      </c>
      <c r="L118" s="6" t="s">
        <v>34</v>
      </c>
      <c r="M118" s="6" t="s">
        <v>257</v>
      </c>
      <c r="N118" s="6" t="s">
        <v>35</v>
      </c>
      <c r="O118" s="6" t="s">
        <v>35</v>
      </c>
      <c r="P118" s="6" t="s">
        <v>35</v>
      </c>
      <c r="Q118" s="14">
        <v>1320</v>
      </c>
      <c r="R118">
        <v>1</v>
      </c>
      <c r="S118">
        <f>SUM(Q118:Q122)</f>
        <v>6706</v>
      </c>
    </row>
    <row r="119" spans="7:18" ht="12.75">
      <c r="G119" s="6" t="s">
        <v>74</v>
      </c>
      <c r="H119" s="6" t="s">
        <v>222</v>
      </c>
      <c r="I119" s="6" t="s">
        <v>212</v>
      </c>
      <c r="J119" s="6" t="s">
        <v>14</v>
      </c>
      <c r="K119" s="6" t="s">
        <v>58</v>
      </c>
      <c r="L119" s="6" t="s">
        <v>34</v>
      </c>
      <c r="M119" s="6" t="s">
        <v>392</v>
      </c>
      <c r="N119" s="6" t="s">
        <v>35</v>
      </c>
      <c r="O119" s="6" t="s">
        <v>35</v>
      </c>
      <c r="P119" s="6" t="s">
        <v>35</v>
      </c>
      <c r="Q119" s="14">
        <v>1595</v>
      </c>
      <c r="R119">
        <v>3</v>
      </c>
    </row>
    <row r="120" spans="7:18" ht="12.75">
      <c r="G120" s="6" t="s">
        <v>74</v>
      </c>
      <c r="H120" s="6" t="s">
        <v>222</v>
      </c>
      <c r="I120" s="6" t="s">
        <v>334</v>
      </c>
      <c r="J120" s="6" t="s">
        <v>71</v>
      </c>
      <c r="K120" s="6" t="s">
        <v>57</v>
      </c>
      <c r="L120" s="6" t="s">
        <v>34</v>
      </c>
      <c r="M120" s="6" t="s">
        <v>240</v>
      </c>
      <c r="N120" s="6" t="s">
        <v>35</v>
      </c>
      <c r="O120" s="6" t="s">
        <v>35</v>
      </c>
      <c r="P120" s="6" t="s">
        <v>35</v>
      </c>
      <c r="Q120" s="14">
        <v>1099</v>
      </c>
      <c r="R120">
        <v>4</v>
      </c>
    </row>
    <row r="121" spans="7:18" ht="12.75">
      <c r="G121" s="6" t="s">
        <v>74</v>
      </c>
      <c r="H121" s="6" t="s">
        <v>222</v>
      </c>
      <c r="I121" s="6" t="s">
        <v>145</v>
      </c>
      <c r="J121" s="6" t="s">
        <v>71</v>
      </c>
      <c r="K121" s="6" t="s">
        <v>72</v>
      </c>
      <c r="L121" s="6" t="s">
        <v>34</v>
      </c>
      <c r="M121" s="6" t="s">
        <v>363</v>
      </c>
      <c r="N121" s="6" t="s">
        <v>35</v>
      </c>
      <c r="O121" s="6" t="s">
        <v>35</v>
      </c>
      <c r="P121" s="6" t="s">
        <v>35</v>
      </c>
      <c r="Q121" s="14">
        <v>1120</v>
      </c>
      <c r="R121">
        <v>6</v>
      </c>
    </row>
    <row r="122" spans="7:18" ht="12.75">
      <c r="G122" s="6" t="s">
        <v>74</v>
      </c>
      <c r="H122" s="6" t="s">
        <v>222</v>
      </c>
      <c r="I122" s="6" t="s">
        <v>181</v>
      </c>
      <c r="J122" s="6" t="s">
        <v>13</v>
      </c>
      <c r="K122" s="6" t="s">
        <v>71</v>
      </c>
      <c r="L122" s="6" t="s">
        <v>34</v>
      </c>
      <c r="M122" s="6" t="s">
        <v>223</v>
      </c>
      <c r="N122" s="6" t="s">
        <v>224</v>
      </c>
      <c r="O122" s="6" t="s">
        <v>35</v>
      </c>
      <c r="P122" s="6" t="s">
        <v>35</v>
      </c>
      <c r="Q122" s="14">
        <v>1572</v>
      </c>
      <c r="R122">
        <v>7</v>
      </c>
    </row>
    <row r="123" spans="7:19" ht="12.75">
      <c r="G123" s="6" t="s">
        <v>74</v>
      </c>
      <c r="H123" s="6" t="s">
        <v>75</v>
      </c>
      <c r="I123" s="6" t="s">
        <v>71</v>
      </c>
      <c r="J123" s="6" t="s">
        <v>14</v>
      </c>
      <c r="K123" s="6" t="s">
        <v>14</v>
      </c>
      <c r="L123" s="6" t="s">
        <v>34</v>
      </c>
      <c r="M123" s="6" t="s">
        <v>38</v>
      </c>
      <c r="N123" s="6" t="s">
        <v>35</v>
      </c>
      <c r="O123" s="6" t="s">
        <v>35</v>
      </c>
      <c r="P123" s="6" t="s">
        <v>35</v>
      </c>
      <c r="Q123" s="14">
        <v>183</v>
      </c>
      <c r="R123">
        <v>5</v>
      </c>
      <c r="S123">
        <f>SUM(Q123:Q124)</f>
        <v>316</v>
      </c>
    </row>
    <row r="124" spans="7:18" ht="12.75">
      <c r="G124" s="6" t="s">
        <v>74</v>
      </c>
      <c r="H124" s="6" t="s">
        <v>75</v>
      </c>
      <c r="I124" s="6" t="s">
        <v>76</v>
      </c>
      <c r="J124" s="6" t="s">
        <v>58</v>
      </c>
      <c r="K124" s="6" t="s">
        <v>71</v>
      </c>
      <c r="L124" s="6" t="s">
        <v>34</v>
      </c>
      <c r="M124" s="6" t="s">
        <v>77</v>
      </c>
      <c r="N124" s="6" t="s">
        <v>35</v>
      </c>
      <c r="O124" s="6" t="s">
        <v>35</v>
      </c>
      <c r="P124" s="6" t="s">
        <v>35</v>
      </c>
      <c r="Q124" s="14">
        <v>133</v>
      </c>
      <c r="R124">
        <v>12</v>
      </c>
    </row>
    <row r="125" spans="7:19" ht="12.75">
      <c r="G125" s="6" t="s">
        <v>81</v>
      </c>
      <c r="H125" s="6" t="s">
        <v>144</v>
      </c>
      <c r="I125" s="6" t="s">
        <v>243</v>
      </c>
      <c r="J125" s="6" t="s">
        <v>40</v>
      </c>
      <c r="K125" s="6" t="s">
        <v>38</v>
      </c>
      <c r="L125" s="6" t="s">
        <v>119</v>
      </c>
      <c r="M125" s="6" t="s">
        <v>244</v>
      </c>
      <c r="N125" s="6" t="s">
        <v>35</v>
      </c>
      <c r="O125" s="6" t="s">
        <v>35</v>
      </c>
      <c r="P125" s="6" t="s">
        <v>35</v>
      </c>
      <c r="Q125" s="14">
        <v>-534</v>
      </c>
      <c r="R125">
        <v>1</v>
      </c>
      <c r="S125">
        <f>SUM(Q125:Q129)</f>
        <v>2610</v>
      </c>
    </row>
    <row r="126" spans="7:18" ht="12.75">
      <c r="G126" s="6" t="s">
        <v>81</v>
      </c>
      <c r="H126" s="6" t="s">
        <v>144</v>
      </c>
      <c r="I126" s="6" t="s">
        <v>133</v>
      </c>
      <c r="J126" s="6" t="s">
        <v>58</v>
      </c>
      <c r="K126" s="6" t="s">
        <v>57</v>
      </c>
      <c r="L126" s="6" t="s">
        <v>34</v>
      </c>
      <c r="M126" s="6" t="s">
        <v>389</v>
      </c>
      <c r="N126" s="6" t="s">
        <v>35</v>
      </c>
      <c r="O126" s="6" t="s">
        <v>35</v>
      </c>
      <c r="P126" s="6" t="s">
        <v>35</v>
      </c>
      <c r="Q126" s="14">
        <v>709</v>
      </c>
      <c r="R126">
        <v>3</v>
      </c>
    </row>
    <row r="127" spans="7:18" ht="12.75">
      <c r="G127" s="6" t="s">
        <v>81</v>
      </c>
      <c r="H127" s="6" t="s">
        <v>144</v>
      </c>
      <c r="I127" s="6" t="s">
        <v>174</v>
      </c>
      <c r="J127" s="6" t="s">
        <v>71</v>
      </c>
      <c r="K127" s="6" t="s">
        <v>42</v>
      </c>
      <c r="L127" s="6" t="s">
        <v>34</v>
      </c>
      <c r="M127" s="6" t="s">
        <v>350</v>
      </c>
      <c r="N127" s="6" t="s">
        <v>35</v>
      </c>
      <c r="O127" s="6" t="s">
        <v>35</v>
      </c>
      <c r="P127" s="6" t="s">
        <v>35</v>
      </c>
      <c r="Q127" s="14">
        <v>823</v>
      </c>
      <c r="R127">
        <v>4</v>
      </c>
    </row>
    <row r="128" spans="7:18" ht="12.75">
      <c r="G128" s="6" t="s">
        <v>81</v>
      </c>
      <c r="H128" s="6" t="s">
        <v>144</v>
      </c>
      <c r="I128" s="6" t="s">
        <v>334</v>
      </c>
      <c r="J128" s="6" t="s">
        <v>58</v>
      </c>
      <c r="K128" s="6" t="s">
        <v>57</v>
      </c>
      <c r="L128" s="6" t="s">
        <v>34</v>
      </c>
      <c r="M128" s="6" t="s">
        <v>335</v>
      </c>
      <c r="N128" s="6" t="s">
        <v>35</v>
      </c>
      <c r="O128" s="6" t="s">
        <v>35</v>
      </c>
      <c r="P128" s="6" t="s">
        <v>35</v>
      </c>
      <c r="Q128" s="14">
        <v>780</v>
      </c>
      <c r="R128">
        <v>6</v>
      </c>
    </row>
    <row r="129" spans="7:18" ht="12.75">
      <c r="G129" s="6" t="s">
        <v>81</v>
      </c>
      <c r="H129" s="6" t="s">
        <v>144</v>
      </c>
      <c r="I129" s="6" t="s">
        <v>145</v>
      </c>
      <c r="J129" s="6" t="s">
        <v>72</v>
      </c>
      <c r="K129" s="6" t="s">
        <v>40</v>
      </c>
      <c r="L129" s="6" t="s">
        <v>34</v>
      </c>
      <c r="M129" s="6" t="s">
        <v>146</v>
      </c>
      <c r="N129" s="6" t="s">
        <v>35</v>
      </c>
      <c r="O129" s="6" t="s">
        <v>35</v>
      </c>
      <c r="P129" s="6" t="s">
        <v>35</v>
      </c>
      <c r="Q129" s="14">
        <v>832</v>
      </c>
      <c r="R129">
        <v>7</v>
      </c>
    </row>
    <row r="130" spans="7:19" ht="12.75">
      <c r="G130" s="6" t="s">
        <v>81</v>
      </c>
      <c r="H130" s="6" t="s">
        <v>429</v>
      </c>
      <c r="I130" s="6" t="s">
        <v>83</v>
      </c>
      <c r="J130" s="6" t="s">
        <v>71</v>
      </c>
      <c r="K130" s="6" t="s">
        <v>14</v>
      </c>
      <c r="L130" s="6" t="s">
        <v>34</v>
      </c>
      <c r="M130" s="6" t="s">
        <v>84</v>
      </c>
      <c r="N130" s="6" t="s">
        <v>35</v>
      </c>
      <c r="O130" s="6" t="s">
        <v>35</v>
      </c>
      <c r="P130" s="6" t="s">
        <v>35</v>
      </c>
      <c r="Q130" s="14">
        <v>0</v>
      </c>
      <c r="R130">
        <v>12</v>
      </c>
      <c r="S130">
        <f>SUM(Q130)</f>
        <v>0</v>
      </c>
    </row>
    <row r="131" spans="7:19" ht="12.75">
      <c r="G131" s="6" t="s">
        <v>114</v>
      </c>
      <c r="H131" s="6" t="s">
        <v>162</v>
      </c>
      <c r="I131" s="6" t="s">
        <v>183</v>
      </c>
      <c r="J131" s="6" t="s">
        <v>57</v>
      </c>
      <c r="K131" s="6" t="s">
        <v>72</v>
      </c>
      <c r="L131" s="6" t="s">
        <v>34</v>
      </c>
      <c r="M131" s="6" t="s">
        <v>236</v>
      </c>
      <c r="N131" s="6" t="s">
        <v>35</v>
      </c>
      <c r="O131" s="6" t="s">
        <v>35</v>
      </c>
      <c r="P131" s="6" t="s">
        <v>35</v>
      </c>
      <c r="Q131" s="14">
        <v>666</v>
      </c>
      <c r="R131">
        <v>1</v>
      </c>
      <c r="S131">
        <f>SUM(Q131:Q133)</f>
        <v>2321</v>
      </c>
    </row>
    <row r="132" spans="7:18" ht="12.75">
      <c r="G132" s="6" t="s">
        <v>114</v>
      </c>
      <c r="H132" s="6" t="s">
        <v>162</v>
      </c>
      <c r="I132" s="6" t="s">
        <v>43</v>
      </c>
      <c r="J132" s="6" t="s">
        <v>14</v>
      </c>
      <c r="K132" s="6" t="s">
        <v>57</v>
      </c>
      <c r="L132" s="6" t="s">
        <v>34</v>
      </c>
      <c r="M132" s="6" t="s">
        <v>241</v>
      </c>
      <c r="N132" s="6" t="s">
        <v>35</v>
      </c>
      <c r="O132" s="6" t="s">
        <v>35</v>
      </c>
      <c r="P132" s="6" t="s">
        <v>35</v>
      </c>
      <c r="Q132" s="14">
        <v>823</v>
      </c>
      <c r="R132">
        <v>4</v>
      </c>
    </row>
    <row r="133" spans="7:18" ht="12.75">
      <c r="G133" s="6" t="s">
        <v>114</v>
      </c>
      <c r="H133" s="6" t="s">
        <v>162</v>
      </c>
      <c r="I133" s="6" t="s">
        <v>93</v>
      </c>
      <c r="J133" s="6" t="s">
        <v>13</v>
      </c>
      <c r="K133" s="6" t="s">
        <v>57</v>
      </c>
      <c r="L133" s="6" t="s">
        <v>34</v>
      </c>
      <c r="M133" s="6" t="s">
        <v>163</v>
      </c>
      <c r="N133" s="6" t="s">
        <v>35</v>
      </c>
      <c r="O133" s="6" t="s">
        <v>35</v>
      </c>
      <c r="P133" s="6" t="s">
        <v>35</v>
      </c>
      <c r="Q133" s="14">
        <v>832</v>
      </c>
      <c r="R133">
        <v>7</v>
      </c>
    </row>
    <row r="134" spans="7:19" ht="12.75">
      <c r="G134" s="6" t="s">
        <v>114</v>
      </c>
      <c r="H134" s="6" t="s">
        <v>304</v>
      </c>
      <c r="I134" s="6" t="s">
        <v>234</v>
      </c>
      <c r="J134" s="6" t="s">
        <v>71</v>
      </c>
      <c r="K134" s="6" t="s">
        <v>57</v>
      </c>
      <c r="L134" s="6" t="s">
        <v>34</v>
      </c>
      <c r="M134" s="6" t="s">
        <v>264</v>
      </c>
      <c r="N134" s="6" t="s">
        <v>35</v>
      </c>
      <c r="O134" s="6" t="s">
        <v>35</v>
      </c>
      <c r="P134" s="6" t="s">
        <v>35</v>
      </c>
      <c r="Q134" s="14">
        <v>780</v>
      </c>
      <c r="R134">
        <v>6</v>
      </c>
      <c r="S134">
        <f>SUM(Q134:Q135)</f>
        <v>1184</v>
      </c>
    </row>
    <row r="135" spans="7:18" ht="12.75">
      <c r="G135" s="6" t="s">
        <v>114</v>
      </c>
      <c r="H135" s="6" t="s">
        <v>304</v>
      </c>
      <c r="I135" s="6" t="s">
        <v>52</v>
      </c>
      <c r="J135" s="6" t="s">
        <v>71</v>
      </c>
      <c r="K135" s="6" t="s">
        <v>13</v>
      </c>
      <c r="L135" s="6" t="s">
        <v>34</v>
      </c>
      <c r="M135" s="6" t="s">
        <v>331</v>
      </c>
      <c r="N135" s="6" t="s">
        <v>35</v>
      </c>
      <c r="O135" s="6" t="s">
        <v>35</v>
      </c>
      <c r="P135" s="6" t="s">
        <v>35</v>
      </c>
      <c r="Q135" s="14">
        <v>404</v>
      </c>
      <c r="R135">
        <v>10</v>
      </c>
    </row>
    <row r="136" spans="7:19" ht="12.75">
      <c r="G136" s="6" t="s">
        <v>114</v>
      </c>
      <c r="H136" s="6" t="s">
        <v>115</v>
      </c>
      <c r="I136" s="6" t="s">
        <v>72</v>
      </c>
      <c r="J136" s="6" t="s">
        <v>13</v>
      </c>
      <c r="K136" s="6" t="s">
        <v>14</v>
      </c>
      <c r="L136" s="6" t="s">
        <v>34</v>
      </c>
      <c r="M136" s="6" t="s">
        <v>116</v>
      </c>
      <c r="N136" s="6" t="s">
        <v>35</v>
      </c>
      <c r="O136" s="6" t="s">
        <v>35</v>
      </c>
      <c r="P136" s="6" t="s">
        <v>35</v>
      </c>
      <c r="Q136" s="14">
        <v>0</v>
      </c>
      <c r="R136">
        <v>12</v>
      </c>
      <c r="S136">
        <f>SUM(Q136)</f>
        <v>0</v>
      </c>
    </row>
    <row r="137" spans="7:19" ht="12.75">
      <c r="G137" s="6" t="s">
        <v>60</v>
      </c>
      <c r="H137" s="6" t="s">
        <v>61</v>
      </c>
      <c r="I137" s="6" t="s">
        <v>152</v>
      </c>
      <c r="J137" s="6" t="s">
        <v>71</v>
      </c>
      <c r="K137" s="6" t="s">
        <v>58</v>
      </c>
      <c r="L137" s="6" t="s">
        <v>34</v>
      </c>
      <c r="M137" s="6" t="s">
        <v>266</v>
      </c>
      <c r="N137" s="6" t="s">
        <v>35</v>
      </c>
      <c r="O137" s="6" t="s">
        <v>35</v>
      </c>
      <c r="P137" s="6" t="s">
        <v>35</v>
      </c>
      <c r="Q137" s="14">
        <v>880</v>
      </c>
      <c r="R137">
        <v>1</v>
      </c>
      <c r="S137">
        <f>SUM(Q137:Q144)</f>
        <v>4945</v>
      </c>
    </row>
    <row r="138" spans="7:18" ht="12.75">
      <c r="G138" s="6" t="s">
        <v>60</v>
      </c>
      <c r="H138" s="6" t="s">
        <v>61</v>
      </c>
      <c r="I138" s="6" t="s">
        <v>72</v>
      </c>
      <c r="J138" s="6" t="s">
        <v>14</v>
      </c>
      <c r="K138" s="6" t="s">
        <v>14</v>
      </c>
      <c r="L138" s="6" t="s">
        <v>34</v>
      </c>
      <c r="M138" s="6" t="s">
        <v>258</v>
      </c>
      <c r="N138" s="6" t="s">
        <v>35</v>
      </c>
      <c r="O138" s="6" t="s">
        <v>35</v>
      </c>
      <c r="P138" s="6" t="s">
        <v>35</v>
      </c>
      <c r="Q138" s="14">
        <v>1063</v>
      </c>
      <c r="R138">
        <v>3</v>
      </c>
    </row>
    <row r="139" spans="7:18" ht="12.75">
      <c r="G139" s="6" t="s">
        <v>60</v>
      </c>
      <c r="H139" s="6" t="s">
        <v>61</v>
      </c>
      <c r="I139" s="6" t="s">
        <v>189</v>
      </c>
      <c r="J139" s="6" t="s">
        <v>58</v>
      </c>
      <c r="K139" s="6" t="s">
        <v>72</v>
      </c>
      <c r="L139" s="6" t="s">
        <v>34</v>
      </c>
      <c r="M139" s="6" t="s">
        <v>415</v>
      </c>
      <c r="N139" s="6" t="s">
        <v>35</v>
      </c>
      <c r="O139" s="6" t="s">
        <v>35</v>
      </c>
      <c r="P139" s="6" t="s">
        <v>35</v>
      </c>
      <c r="Q139" s="14">
        <v>733</v>
      </c>
      <c r="R139">
        <v>4</v>
      </c>
    </row>
    <row r="140" spans="7:18" ht="12.75">
      <c r="G140" s="6" t="s">
        <v>60</v>
      </c>
      <c r="H140" s="6" t="s">
        <v>61</v>
      </c>
      <c r="I140" s="6" t="s">
        <v>71</v>
      </c>
      <c r="J140" s="6" t="s">
        <v>14</v>
      </c>
      <c r="K140" s="6" t="s">
        <v>14</v>
      </c>
      <c r="L140" s="6" t="s">
        <v>34</v>
      </c>
      <c r="M140" s="6" t="s">
        <v>38</v>
      </c>
      <c r="N140" s="6" t="s">
        <v>35</v>
      </c>
      <c r="O140" s="6" t="s">
        <v>35</v>
      </c>
      <c r="P140" s="6" t="s">
        <v>35</v>
      </c>
      <c r="Q140" s="14">
        <v>274</v>
      </c>
      <c r="R140">
        <v>5</v>
      </c>
    </row>
    <row r="141" spans="7:18" ht="12.75">
      <c r="G141" s="6" t="s">
        <v>60</v>
      </c>
      <c r="H141" s="6" t="s">
        <v>61</v>
      </c>
      <c r="I141" s="6" t="s">
        <v>40</v>
      </c>
      <c r="J141" s="6" t="s">
        <v>14</v>
      </c>
      <c r="K141" s="6" t="s">
        <v>14</v>
      </c>
      <c r="L141" s="6" t="s">
        <v>34</v>
      </c>
      <c r="M141" s="6" t="s">
        <v>317</v>
      </c>
      <c r="N141" s="6" t="s">
        <v>35</v>
      </c>
      <c r="O141" s="6" t="s">
        <v>35</v>
      </c>
      <c r="P141" s="6" t="s">
        <v>35</v>
      </c>
      <c r="Q141" s="14">
        <v>747</v>
      </c>
      <c r="R141">
        <v>6</v>
      </c>
    </row>
    <row r="142" spans="7:18" ht="12.75">
      <c r="G142" s="6" t="s">
        <v>60</v>
      </c>
      <c r="H142" s="6" t="s">
        <v>61</v>
      </c>
      <c r="I142" s="6" t="s">
        <v>57</v>
      </c>
      <c r="J142" s="6" t="s">
        <v>14</v>
      </c>
      <c r="K142" s="6" t="s">
        <v>14</v>
      </c>
      <c r="L142" s="6" t="s">
        <v>34</v>
      </c>
      <c r="M142" s="6" t="s">
        <v>145</v>
      </c>
      <c r="N142" s="6" t="s">
        <v>35</v>
      </c>
      <c r="O142" s="6" t="s">
        <v>35</v>
      </c>
      <c r="P142" s="6" t="s">
        <v>35</v>
      </c>
      <c r="Q142" s="14">
        <v>1048</v>
      </c>
      <c r="R142">
        <v>7</v>
      </c>
    </row>
    <row r="143" spans="7:18" ht="12.75">
      <c r="G143" s="6" t="s">
        <v>60</v>
      </c>
      <c r="H143" s="6" t="s">
        <v>61</v>
      </c>
      <c r="I143" s="6" t="s">
        <v>40</v>
      </c>
      <c r="J143" s="6" t="s">
        <v>14</v>
      </c>
      <c r="K143" s="6" t="s">
        <v>14</v>
      </c>
      <c r="L143" s="6" t="s">
        <v>34</v>
      </c>
      <c r="M143" s="6" t="s">
        <v>317</v>
      </c>
      <c r="N143" s="6" t="s">
        <v>35</v>
      </c>
      <c r="O143" s="6" t="s">
        <v>35</v>
      </c>
      <c r="P143" s="6" t="s">
        <v>35</v>
      </c>
      <c r="Q143" s="14">
        <v>0</v>
      </c>
      <c r="R143">
        <v>10</v>
      </c>
    </row>
    <row r="144" spans="7:18" ht="12.75">
      <c r="G144" s="6" t="s">
        <v>60</v>
      </c>
      <c r="H144" s="6" t="s">
        <v>61</v>
      </c>
      <c r="I144" s="6" t="s">
        <v>62</v>
      </c>
      <c r="J144" s="6" t="s">
        <v>14</v>
      </c>
      <c r="K144" s="6" t="s">
        <v>14</v>
      </c>
      <c r="L144" s="6" t="s">
        <v>34</v>
      </c>
      <c r="M144" s="6" t="s">
        <v>63</v>
      </c>
      <c r="N144" s="6" t="s">
        <v>35</v>
      </c>
      <c r="O144" s="6" t="s">
        <v>35</v>
      </c>
      <c r="P144" s="6" t="s">
        <v>35</v>
      </c>
      <c r="Q144" s="14">
        <v>200</v>
      </c>
      <c r="R144">
        <v>12</v>
      </c>
    </row>
    <row r="145" spans="7:19" ht="12.75">
      <c r="G145" s="6" t="s">
        <v>238</v>
      </c>
      <c r="H145" s="6" t="s">
        <v>180</v>
      </c>
      <c r="I145" s="6" t="s">
        <v>47</v>
      </c>
      <c r="J145" s="6" t="s">
        <v>38</v>
      </c>
      <c r="K145" s="6" t="s">
        <v>178</v>
      </c>
      <c r="L145" s="6" t="s">
        <v>103</v>
      </c>
      <c r="M145" s="6" t="s">
        <v>44</v>
      </c>
      <c r="N145" s="6" t="s">
        <v>35</v>
      </c>
      <c r="O145" s="6" t="s">
        <v>35</v>
      </c>
      <c r="P145" s="6" t="s">
        <v>35</v>
      </c>
      <c r="Q145" s="14">
        <v>-533</v>
      </c>
      <c r="R145">
        <v>1</v>
      </c>
      <c r="S145">
        <f>SUM(Q145:Q150)</f>
        <v>-256</v>
      </c>
    </row>
    <row r="146" spans="7:18" ht="12.75">
      <c r="G146" s="6" t="s">
        <v>238</v>
      </c>
      <c r="H146" s="6" t="s">
        <v>180</v>
      </c>
      <c r="I146" s="6" t="s">
        <v>359</v>
      </c>
      <c r="J146" s="6" t="s">
        <v>76</v>
      </c>
      <c r="K146" s="6" t="s">
        <v>62</v>
      </c>
      <c r="L146" s="6" t="s">
        <v>119</v>
      </c>
      <c r="M146" s="6" t="s">
        <v>387</v>
      </c>
      <c r="N146" s="6" t="s">
        <v>35</v>
      </c>
      <c r="O146" s="6" t="s">
        <v>35</v>
      </c>
      <c r="P146" s="6" t="s">
        <v>35</v>
      </c>
      <c r="Q146" s="14">
        <v>-233</v>
      </c>
      <c r="R146">
        <v>3</v>
      </c>
    </row>
    <row r="147" spans="7:18" ht="12.75">
      <c r="G147" s="6" t="s">
        <v>238</v>
      </c>
      <c r="H147" s="6" t="s">
        <v>180</v>
      </c>
      <c r="I147" s="6" t="s">
        <v>52</v>
      </c>
      <c r="J147" s="6" t="s">
        <v>39</v>
      </c>
      <c r="K147" s="6" t="s">
        <v>76</v>
      </c>
      <c r="L147" s="6" t="s">
        <v>34</v>
      </c>
      <c r="M147" s="6" t="s">
        <v>151</v>
      </c>
      <c r="N147" s="6" t="s">
        <v>35</v>
      </c>
      <c r="O147" s="6" t="s">
        <v>35</v>
      </c>
      <c r="P147" s="6" t="s">
        <v>35</v>
      </c>
      <c r="Q147" s="14">
        <v>658</v>
      </c>
      <c r="R147">
        <v>4</v>
      </c>
    </row>
    <row r="148" spans="7:18" ht="12.75">
      <c r="G148" s="6" t="s">
        <v>238</v>
      </c>
      <c r="H148" s="6" t="s">
        <v>180</v>
      </c>
      <c r="I148" s="6" t="s">
        <v>422</v>
      </c>
      <c r="J148" s="6" t="s">
        <v>138</v>
      </c>
      <c r="K148" s="6" t="s">
        <v>70</v>
      </c>
      <c r="L148" s="6" t="s">
        <v>119</v>
      </c>
      <c r="M148" s="6" t="s">
        <v>423</v>
      </c>
      <c r="N148" s="6" t="s">
        <v>35</v>
      </c>
      <c r="O148" s="6" t="s">
        <v>35</v>
      </c>
      <c r="P148" s="6" t="s">
        <v>35</v>
      </c>
      <c r="Q148" s="14">
        <v>-772</v>
      </c>
      <c r="R148">
        <v>5</v>
      </c>
    </row>
    <row r="149" spans="7:18" ht="12.75">
      <c r="G149" s="6" t="s">
        <v>238</v>
      </c>
      <c r="H149" s="6" t="s">
        <v>180</v>
      </c>
      <c r="I149" s="6" t="s">
        <v>102</v>
      </c>
      <c r="J149" s="6" t="s">
        <v>72</v>
      </c>
      <c r="K149" s="6" t="s">
        <v>213</v>
      </c>
      <c r="L149" s="6" t="s">
        <v>34</v>
      </c>
      <c r="M149" s="6" t="s">
        <v>313</v>
      </c>
      <c r="N149" s="6" t="s">
        <v>35</v>
      </c>
      <c r="O149" s="6" t="s">
        <v>35</v>
      </c>
      <c r="P149" s="6" t="s">
        <v>35</v>
      </c>
      <c r="Q149" s="14">
        <v>624</v>
      </c>
      <c r="R149">
        <v>6</v>
      </c>
    </row>
    <row r="150" spans="7:18" ht="12.75">
      <c r="G150" s="6" t="s">
        <v>238</v>
      </c>
      <c r="H150" s="6" t="s">
        <v>180</v>
      </c>
      <c r="I150" s="6" t="s">
        <v>212</v>
      </c>
      <c r="J150" s="6" t="s">
        <v>212</v>
      </c>
      <c r="K150" s="6" t="s">
        <v>213</v>
      </c>
      <c r="L150" s="6" t="s">
        <v>119</v>
      </c>
      <c r="M150" s="6" t="s">
        <v>373</v>
      </c>
      <c r="N150" s="6" t="s">
        <v>35</v>
      </c>
      <c r="O150" s="6" t="s">
        <v>35</v>
      </c>
      <c r="P150" s="6" t="s">
        <v>35</v>
      </c>
      <c r="Q150" s="14">
        <v>0</v>
      </c>
      <c r="R150">
        <v>15</v>
      </c>
    </row>
    <row r="151" spans="7:19" ht="12.75">
      <c r="G151" s="6" t="s">
        <v>132</v>
      </c>
      <c r="H151" s="6" t="s">
        <v>37</v>
      </c>
      <c r="I151" s="6" t="s">
        <v>145</v>
      </c>
      <c r="J151" s="6" t="s">
        <v>71</v>
      </c>
      <c r="K151" s="6" t="s">
        <v>42</v>
      </c>
      <c r="L151" s="6" t="s">
        <v>34</v>
      </c>
      <c r="M151" s="6" t="s">
        <v>267</v>
      </c>
      <c r="N151" s="6" t="s">
        <v>224</v>
      </c>
      <c r="O151" s="6" t="s">
        <v>35</v>
      </c>
      <c r="P151" s="6" t="s">
        <v>35</v>
      </c>
      <c r="Q151" s="14">
        <v>1173</v>
      </c>
      <c r="R151">
        <v>1</v>
      </c>
      <c r="S151">
        <f>SUM(Q151:Q157)</f>
        <v>4818</v>
      </c>
    </row>
    <row r="152" spans="7:18" ht="12.75">
      <c r="G152" s="6" t="s">
        <v>132</v>
      </c>
      <c r="H152" s="6" t="s">
        <v>37</v>
      </c>
      <c r="I152" s="6" t="s">
        <v>189</v>
      </c>
      <c r="J152" s="6" t="s">
        <v>39</v>
      </c>
      <c r="K152" s="6" t="s">
        <v>13</v>
      </c>
      <c r="L152" s="6" t="s">
        <v>103</v>
      </c>
      <c r="M152" s="6" t="s">
        <v>397</v>
      </c>
      <c r="N152" s="6" t="s">
        <v>35</v>
      </c>
      <c r="O152" s="6" t="s">
        <v>35</v>
      </c>
      <c r="P152" s="6" t="s">
        <v>35</v>
      </c>
      <c r="Q152" s="14">
        <v>-91</v>
      </c>
      <c r="R152">
        <v>3</v>
      </c>
    </row>
    <row r="153" spans="7:18" ht="12.75">
      <c r="G153" s="6" t="s">
        <v>132</v>
      </c>
      <c r="H153" s="6" t="s">
        <v>37</v>
      </c>
      <c r="I153" s="6" t="s">
        <v>204</v>
      </c>
      <c r="J153" s="6" t="s">
        <v>42</v>
      </c>
      <c r="K153" s="6" t="s">
        <v>39</v>
      </c>
      <c r="L153" s="6" t="s">
        <v>34</v>
      </c>
      <c r="M153" s="6" t="s">
        <v>372</v>
      </c>
      <c r="N153" s="6" t="s">
        <v>35</v>
      </c>
      <c r="O153" s="6" t="s">
        <v>35</v>
      </c>
      <c r="P153" s="6" t="s">
        <v>35</v>
      </c>
      <c r="Q153" s="14">
        <v>977</v>
      </c>
      <c r="R153">
        <v>4</v>
      </c>
    </row>
    <row r="154" spans="7:18" ht="12.75">
      <c r="G154" s="6" t="s">
        <v>132</v>
      </c>
      <c r="H154" s="6" t="s">
        <v>37</v>
      </c>
      <c r="I154" s="6" t="s">
        <v>42</v>
      </c>
      <c r="J154" s="6" t="s">
        <v>14</v>
      </c>
      <c r="K154" s="6" t="s">
        <v>14</v>
      </c>
      <c r="L154" s="6" t="s">
        <v>34</v>
      </c>
      <c r="M154" s="6" t="s">
        <v>80</v>
      </c>
      <c r="N154" s="6" t="s">
        <v>35</v>
      </c>
      <c r="O154" s="6" t="s">
        <v>35</v>
      </c>
      <c r="P154" s="6" t="s">
        <v>35</v>
      </c>
      <c r="Q154" s="14">
        <v>366</v>
      </c>
      <c r="R154">
        <v>5</v>
      </c>
    </row>
    <row r="155" spans="7:18" ht="12.75">
      <c r="G155" s="6" t="s">
        <v>132</v>
      </c>
      <c r="H155" s="6" t="s">
        <v>37</v>
      </c>
      <c r="I155" s="6" t="s">
        <v>76</v>
      </c>
      <c r="J155" s="6" t="s">
        <v>71</v>
      </c>
      <c r="K155" s="6" t="s">
        <v>58</v>
      </c>
      <c r="L155" s="6" t="s">
        <v>34</v>
      </c>
      <c r="M155" s="6" t="s">
        <v>63</v>
      </c>
      <c r="N155" s="6" t="s">
        <v>35</v>
      </c>
      <c r="O155" s="6" t="s">
        <v>35</v>
      </c>
      <c r="P155" s="6" t="s">
        <v>35</v>
      </c>
      <c r="Q155" s="14">
        <v>996</v>
      </c>
      <c r="R155">
        <v>6</v>
      </c>
    </row>
    <row r="156" spans="7:18" ht="12.75">
      <c r="G156" s="6" t="s">
        <v>132</v>
      </c>
      <c r="H156" s="6" t="s">
        <v>37</v>
      </c>
      <c r="I156" s="6" t="s">
        <v>38</v>
      </c>
      <c r="J156" s="6" t="s">
        <v>57</v>
      </c>
      <c r="K156" s="6" t="s">
        <v>14</v>
      </c>
      <c r="L156" s="6" t="s">
        <v>34</v>
      </c>
      <c r="M156" s="6" t="s">
        <v>163</v>
      </c>
      <c r="N156" s="6" t="s">
        <v>35</v>
      </c>
      <c r="O156" s="6" t="s">
        <v>35</v>
      </c>
      <c r="P156" s="6" t="s">
        <v>35</v>
      </c>
      <c r="Q156" s="14">
        <v>1397</v>
      </c>
      <c r="R156">
        <v>7</v>
      </c>
    </row>
    <row r="157" spans="7:18" ht="12.75">
      <c r="G157" s="6" t="s">
        <v>132</v>
      </c>
      <c r="H157" s="6" t="s">
        <v>37</v>
      </c>
      <c r="I157" s="6" t="s">
        <v>133</v>
      </c>
      <c r="J157" s="6" t="s">
        <v>58</v>
      </c>
      <c r="K157" s="6" t="s">
        <v>40</v>
      </c>
      <c r="L157" s="6" t="s">
        <v>119</v>
      </c>
      <c r="M157" s="6" t="s">
        <v>128</v>
      </c>
      <c r="N157" s="6" t="s">
        <v>35</v>
      </c>
      <c r="O157" s="6" t="s">
        <v>35</v>
      </c>
      <c r="P157" s="6" t="s">
        <v>35</v>
      </c>
      <c r="Q157" s="14">
        <v>0</v>
      </c>
      <c r="R157">
        <v>14</v>
      </c>
    </row>
    <row r="158" spans="7:19" ht="12.75">
      <c r="G158" s="6" t="s">
        <v>117</v>
      </c>
      <c r="H158" s="6" t="s">
        <v>118</v>
      </c>
      <c r="I158" s="6" t="s">
        <v>71</v>
      </c>
      <c r="J158" s="6" t="s">
        <v>71</v>
      </c>
      <c r="K158" s="6" t="s">
        <v>13</v>
      </c>
      <c r="L158" s="6" t="s">
        <v>34</v>
      </c>
      <c r="M158" s="6" t="s">
        <v>123</v>
      </c>
      <c r="N158" s="6" t="s">
        <v>35</v>
      </c>
      <c r="O158" s="6" t="s">
        <v>35</v>
      </c>
      <c r="P158" s="6" t="s">
        <v>35</v>
      </c>
      <c r="Q158" s="14">
        <v>267</v>
      </c>
      <c r="R158">
        <v>1</v>
      </c>
      <c r="S158">
        <f>SUM(Q158:Q162)</f>
        <v>1192</v>
      </c>
    </row>
    <row r="159" spans="7:18" ht="12.75">
      <c r="G159" s="6" t="s">
        <v>117</v>
      </c>
      <c r="H159" s="6" t="s">
        <v>118</v>
      </c>
      <c r="I159" s="6" t="s">
        <v>14</v>
      </c>
      <c r="J159" s="6" t="s">
        <v>14</v>
      </c>
      <c r="K159" s="6" t="s">
        <v>14</v>
      </c>
      <c r="L159" s="6" t="s">
        <v>34</v>
      </c>
      <c r="M159" s="6" t="s">
        <v>14</v>
      </c>
      <c r="N159" s="6" t="s">
        <v>35</v>
      </c>
      <c r="O159" s="6" t="s">
        <v>35</v>
      </c>
      <c r="P159" s="6" t="s">
        <v>35</v>
      </c>
      <c r="Q159" s="14">
        <v>284</v>
      </c>
      <c r="R159">
        <v>3</v>
      </c>
    </row>
    <row r="160" spans="7:18" ht="12.75">
      <c r="G160" s="6" t="s">
        <v>117</v>
      </c>
      <c r="H160" s="6" t="s">
        <v>118</v>
      </c>
      <c r="I160" s="6" t="s">
        <v>14</v>
      </c>
      <c r="J160" s="6" t="s">
        <v>14</v>
      </c>
      <c r="K160" s="6" t="s">
        <v>14</v>
      </c>
      <c r="L160" s="6" t="s">
        <v>34</v>
      </c>
      <c r="M160" s="6" t="s">
        <v>14</v>
      </c>
      <c r="N160" s="6" t="s">
        <v>35</v>
      </c>
      <c r="O160" s="6" t="s">
        <v>35</v>
      </c>
      <c r="P160" s="6" t="s">
        <v>35</v>
      </c>
      <c r="Q160" s="14">
        <v>329</v>
      </c>
      <c r="R160">
        <v>4</v>
      </c>
    </row>
    <row r="161" spans="7:18" ht="12.75">
      <c r="G161" s="6" t="s">
        <v>117</v>
      </c>
      <c r="H161" s="6" t="s">
        <v>118</v>
      </c>
      <c r="I161" s="6" t="s">
        <v>14</v>
      </c>
      <c r="J161" s="6" t="s">
        <v>14</v>
      </c>
      <c r="K161" s="6" t="s">
        <v>14</v>
      </c>
      <c r="L161" s="6" t="s">
        <v>34</v>
      </c>
      <c r="M161" s="6" t="s">
        <v>14</v>
      </c>
      <c r="N161" s="6" t="s">
        <v>35</v>
      </c>
      <c r="O161" s="6" t="s">
        <v>35</v>
      </c>
      <c r="P161" s="6" t="s">
        <v>35</v>
      </c>
      <c r="Q161" s="14">
        <v>312</v>
      </c>
      <c r="R161">
        <v>6</v>
      </c>
    </row>
    <row r="162" spans="7:18" ht="12.75">
      <c r="G162" s="6" t="s">
        <v>117</v>
      </c>
      <c r="H162" s="6" t="s">
        <v>118</v>
      </c>
      <c r="I162" s="6" t="s">
        <v>14</v>
      </c>
      <c r="J162" s="6" t="s">
        <v>13</v>
      </c>
      <c r="K162" s="6" t="s">
        <v>14</v>
      </c>
      <c r="L162" s="6" t="s">
        <v>119</v>
      </c>
      <c r="M162" s="6" t="s">
        <v>120</v>
      </c>
      <c r="N162" s="6" t="s">
        <v>35</v>
      </c>
      <c r="O162" s="6" t="s">
        <v>35</v>
      </c>
      <c r="P162" s="6" t="s">
        <v>35</v>
      </c>
      <c r="Q162" s="14">
        <v>0</v>
      </c>
      <c r="R162">
        <v>12</v>
      </c>
    </row>
    <row r="163" spans="7:19" ht="12.75">
      <c r="G163" s="6" t="s">
        <v>45</v>
      </c>
      <c r="H163" s="6" t="s">
        <v>46</v>
      </c>
      <c r="I163" s="6" t="s">
        <v>14</v>
      </c>
      <c r="J163" s="6" t="s">
        <v>14</v>
      </c>
      <c r="K163" s="6" t="s">
        <v>14</v>
      </c>
      <c r="L163" s="6" t="s">
        <v>34</v>
      </c>
      <c r="M163" s="6" t="s">
        <v>14</v>
      </c>
      <c r="N163" s="6" t="s">
        <v>35</v>
      </c>
      <c r="O163" s="6" t="s">
        <v>35</v>
      </c>
      <c r="P163" s="6" t="s">
        <v>35</v>
      </c>
      <c r="Q163" s="14">
        <v>880</v>
      </c>
      <c r="R163">
        <v>1</v>
      </c>
      <c r="S163">
        <f>SUM(Q163:Q168)</f>
        <v>4671</v>
      </c>
    </row>
    <row r="164" spans="7:18" ht="12.75">
      <c r="G164" s="6" t="s">
        <v>45</v>
      </c>
      <c r="H164" s="6" t="s">
        <v>46</v>
      </c>
      <c r="I164" s="6" t="s">
        <v>13</v>
      </c>
      <c r="J164" s="6" t="s">
        <v>14</v>
      </c>
      <c r="K164" s="6" t="s">
        <v>14</v>
      </c>
      <c r="L164" s="6" t="s">
        <v>34</v>
      </c>
      <c r="M164" s="6" t="s">
        <v>93</v>
      </c>
      <c r="N164" s="6" t="s">
        <v>35</v>
      </c>
      <c r="O164" s="6" t="s">
        <v>35</v>
      </c>
      <c r="P164" s="6" t="s">
        <v>35</v>
      </c>
      <c r="Q164" s="14">
        <v>1063</v>
      </c>
      <c r="R164">
        <v>3</v>
      </c>
    </row>
    <row r="165" spans="7:18" ht="12.75">
      <c r="G165" s="6" t="s">
        <v>45</v>
      </c>
      <c r="H165" s="6" t="s">
        <v>46</v>
      </c>
      <c r="I165" s="6" t="s">
        <v>72</v>
      </c>
      <c r="J165" s="6" t="s">
        <v>14</v>
      </c>
      <c r="K165" s="6" t="s">
        <v>14</v>
      </c>
      <c r="L165" s="6" t="s">
        <v>34</v>
      </c>
      <c r="M165" s="6" t="s">
        <v>258</v>
      </c>
      <c r="N165" s="6" t="s">
        <v>35</v>
      </c>
      <c r="O165" s="6" t="s">
        <v>35</v>
      </c>
      <c r="P165" s="6" t="s">
        <v>35</v>
      </c>
      <c r="Q165" s="14">
        <v>733</v>
      </c>
      <c r="R165">
        <v>4</v>
      </c>
    </row>
    <row r="166" spans="7:18" ht="12.75">
      <c r="G166" s="6" t="s">
        <v>45</v>
      </c>
      <c r="H166" s="6" t="s">
        <v>46</v>
      </c>
      <c r="I166" s="6" t="s">
        <v>174</v>
      </c>
      <c r="J166" s="6" t="s">
        <v>58</v>
      </c>
      <c r="K166" s="6" t="s">
        <v>71</v>
      </c>
      <c r="L166" s="6" t="s">
        <v>34</v>
      </c>
      <c r="M166" s="6" t="s">
        <v>239</v>
      </c>
      <c r="N166" s="6" t="s">
        <v>35</v>
      </c>
      <c r="O166" s="6" t="s">
        <v>35</v>
      </c>
      <c r="P166" s="6" t="s">
        <v>35</v>
      </c>
      <c r="Q166" s="14">
        <v>747</v>
      </c>
      <c r="R166">
        <v>6</v>
      </c>
    </row>
    <row r="167" spans="7:18" ht="12.75">
      <c r="G167" s="6" t="s">
        <v>45</v>
      </c>
      <c r="H167" s="6" t="s">
        <v>46</v>
      </c>
      <c r="I167" s="6" t="s">
        <v>13</v>
      </c>
      <c r="J167" s="6" t="s">
        <v>14</v>
      </c>
      <c r="K167" s="6" t="s">
        <v>14</v>
      </c>
      <c r="L167" s="6" t="s">
        <v>34</v>
      </c>
      <c r="M167" s="6" t="s">
        <v>93</v>
      </c>
      <c r="N167" s="6" t="s">
        <v>35</v>
      </c>
      <c r="O167" s="6" t="s">
        <v>35</v>
      </c>
      <c r="P167" s="6" t="s">
        <v>35</v>
      </c>
      <c r="Q167" s="14">
        <v>1048</v>
      </c>
      <c r="R167">
        <v>7</v>
      </c>
    </row>
    <row r="168" spans="7:18" ht="12.75">
      <c r="G168" s="6" t="s">
        <v>45</v>
      </c>
      <c r="H168" s="6" t="s">
        <v>46</v>
      </c>
      <c r="I168" s="6" t="s">
        <v>47</v>
      </c>
      <c r="J168" s="6" t="s">
        <v>14</v>
      </c>
      <c r="K168" s="6" t="s">
        <v>14</v>
      </c>
      <c r="L168" s="6" t="s">
        <v>34</v>
      </c>
      <c r="M168" s="6" t="s">
        <v>48</v>
      </c>
      <c r="N168" s="6" t="s">
        <v>35</v>
      </c>
      <c r="O168" s="6" t="s">
        <v>35</v>
      </c>
      <c r="P168" s="6" t="s">
        <v>35</v>
      </c>
      <c r="Q168" s="14">
        <v>200</v>
      </c>
      <c r="R168">
        <v>12</v>
      </c>
    </row>
    <row r="169" spans="7:19" ht="12.75">
      <c r="G169" s="6" t="s">
        <v>191</v>
      </c>
      <c r="H169" s="6" t="s">
        <v>37</v>
      </c>
      <c r="I169" s="6" t="s">
        <v>70</v>
      </c>
      <c r="J169" s="6" t="s">
        <v>32</v>
      </c>
      <c r="K169" s="6" t="s">
        <v>58</v>
      </c>
      <c r="L169" s="6" t="s">
        <v>34</v>
      </c>
      <c r="M169" s="6" t="s">
        <v>260</v>
      </c>
      <c r="N169" s="6" t="s">
        <v>35</v>
      </c>
      <c r="O169" s="6" t="s">
        <v>35</v>
      </c>
      <c r="P169" s="6" t="s">
        <v>35</v>
      </c>
      <c r="Q169" s="14">
        <v>1173</v>
      </c>
      <c r="R169">
        <v>1</v>
      </c>
      <c r="S169">
        <f>SUM(Q169:Q173)</f>
        <v>5960</v>
      </c>
    </row>
    <row r="170" spans="7:18" ht="12.75">
      <c r="G170" s="6" t="s">
        <v>191</v>
      </c>
      <c r="H170" s="6" t="s">
        <v>37</v>
      </c>
      <c r="I170" s="6" t="s">
        <v>40</v>
      </c>
      <c r="J170" s="6" t="s">
        <v>57</v>
      </c>
      <c r="K170" s="6" t="s">
        <v>93</v>
      </c>
      <c r="L170" s="6" t="s">
        <v>34</v>
      </c>
      <c r="M170" s="6" t="s">
        <v>329</v>
      </c>
      <c r="N170" s="6" t="s">
        <v>35</v>
      </c>
      <c r="O170" s="6" t="s">
        <v>35</v>
      </c>
      <c r="P170" s="6" t="s">
        <v>35</v>
      </c>
      <c r="Q170" s="14">
        <v>1417</v>
      </c>
      <c r="R170">
        <v>3</v>
      </c>
    </row>
    <row r="171" spans="7:18" ht="12.75">
      <c r="G171" s="6" t="s">
        <v>191</v>
      </c>
      <c r="H171" s="6" t="s">
        <v>37</v>
      </c>
      <c r="I171" s="6" t="s">
        <v>93</v>
      </c>
      <c r="J171" s="6" t="s">
        <v>13</v>
      </c>
      <c r="K171" s="6" t="s">
        <v>39</v>
      </c>
      <c r="L171" s="6" t="s">
        <v>34</v>
      </c>
      <c r="M171" s="6" t="s">
        <v>130</v>
      </c>
      <c r="N171" s="6" t="s">
        <v>35</v>
      </c>
      <c r="O171" s="6" t="s">
        <v>35</v>
      </c>
      <c r="P171" s="6" t="s">
        <v>35</v>
      </c>
      <c r="Q171" s="14">
        <v>977</v>
      </c>
      <c r="R171">
        <v>4</v>
      </c>
    </row>
    <row r="172" spans="7:18" ht="12.75">
      <c r="G172" s="6" t="s">
        <v>191</v>
      </c>
      <c r="H172" s="6" t="s">
        <v>37</v>
      </c>
      <c r="I172" s="6" t="s">
        <v>76</v>
      </c>
      <c r="J172" s="6" t="s">
        <v>13</v>
      </c>
      <c r="K172" s="6" t="s">
        <v>72</v>
      </c>
      <c r="L172" s="6" t="s">
        <v>34</v>
      </c>
      <c r="M172" s="6" t="s">
        <v>19</v>
      </c>
      <c r="N172" s="6" t="s">
        <v>35</v>
      </c>
      <c r="O172" s="6" t="s">
        <v>35</v>
      </c>
      <c r="P172" s="6" t="s">
        <v>35</v>
      </c>
      <c r="Q172" s="14">
        <v>996</v>
      </c>
      <c r="R172">
        <v>6</v>
      </c>
    </row>
    <row r="173" spans="7:18" ht="12.75">
      <c r="G173" s="6" t="s">
        <v>191</v>
      </c>
      <c r="H173" s="6" t="s">
        <v>37</v>
      </c>
      <c r="I173" s="6" t="s">
        <v>43</v>
      </c>
      <c r="J173" s="6" t="s">
        <v>13</v>
      </c>
      <c r="K173" s="6" t="s">
        <v>32</v>
      </c>
      <c r="L173" s="6" t="s">
        <v>34</v>
      </c>
      <c r="M173" s="6" t="s">
        <v>192</v>
      </c>
      <c r="N173" s="6" t="s">
        <v>35</v>
      </c>
      <c r="O173" s="6" t="s">
        <v>35</v>
      </c>
      <c r="P173" s="6" t="s">
        <v>35</v>
      </c>
      <c r="Q173" s="14">
        <v>1397</v>
      </c>
      <c r="R173">
        <v>7</v>
      </c>
    </row>
    <row r="174" spans="7:19" ht="12.75">
      <c r="G174" s="6" t="s">
        <v>107</v>
      </c>
      <c r="H174" s="6" t="s">
        <v>108</v>
      </c>
      <c r="I174" s="6" t="s">
        <v>233</v>
      </c>
      <c r="J174" s="6" t="s">
        <v>234</v>
      </c>
      <c r="K174" s="6" t="s">
        <v>178</v>
      </c>
      <c r="L174" s="6" t="s">
        <v>103</v>
      </c>
      <c r="M174" s="6" t="s">
        <v>235</v>
      </c>
      <c r="N174" s="6" t="s">
        <v>35</v>
      </c>
      <c r="O174" s="6" t="s">
        <v>35</v>
      </c>
      <c r="P174" s="6" t="s">
        <v>35</v>
      </c>
      <c r="Q174" s="14">
        <v>-400</v>
      </c>
      <c r="R174">
        <v>1</v>
      </c>
      <c r="S174">
        <f>SUM(Q174:Q180)</f>
        <v>-198</v>
      </c>
    </row>
    <row r="175" spans="7:18" ht="12.75">
      <c r="G175" s="6" t="s">
        <v>107</v>
      </c>
      <c r="H175" s="6" t="s">
        <v>108</v>
      </c>
      <c r="I175" s="6" t="s">
        <v>71</v>
      </c>
      <c r="J175" s="6" t="s">
        <v>14</v>
      </c>
      <c r="K175" s="6" t="s">
        <v>14</v>
      </c>
      <c r="L175" s="6" t="s">
        <v>34</v>
      </c>
      <c r="M175" s="6" t="s">
        <v>38</v>
      </c>
      <c r="N175" s="6" t="s">
        <v>35</v>
      </c>
      <c r="O175" s="6" t="s">
        <v>35</v>
      </c>
      <c r="P175" s="6" t="s">
        <v>35</v>
      </c>
      <c r="Q175" s="14">
        <v>425</v>
      </c>
      <c r="R175">
        <v>3</v>
      </c>
    </row>
    <row r="176" spans="7:18" ht="12.75">
      <c r="G176" s="6" t="s">
        <v>107</v>
      </c>
      <c r="H176" s="6" t="s">
        <v>108</v>
      </c>
      <c r="I176" s="6" t="s">
        <v>71</v>
      </c>
      <c r="J176" s="6" t="s">
        <v>14</v>
      </c>
      <c r="K176" s="6" t="s">
        <v>14</v>
      </c>
      <c r="L176" s="6" t="s">
        <v>34</v>
      </c>
      <c r="M176" s="6" t="s">
        <v>38</v>
      </c>
      <c r="N176" s="6" t="s">
        <v>35</v>
      </c>
      <c r="O176" s="6" t="s">
        <v>35</v>
      </c>
      <c r="P176" s="6" t="s">
        <v>35</v>
      </c>
      <c r="Q176" s="14">
        <v>494</v>
      </c>
      <c r="R176">
        <v>4</v>
      </c>
    </row>
    <row r="177" spans="7:18" ht="12.75">
      <c r="G177" s="6" t="s">
        <v>107</v>
      </c>
      <c r="H177" s="6" t="s">
        <v>108</v>
      </c>
      <c r="I177" s="6" t="s">
        <v>72</v>
      </c>
      <c r="J177" s="6" t="s">
        <v>42</v>
      </c>
      <c r="K177" s="6" t="s">
        <v>14</v>
      </c>
      <c r="L177" s="6" t="s">
        <v>103</v>
      </c>
      <c r="M177" s="6" t="s">
        <v>333</v>
      </c>
      <c r="N177" s="6" t="s">
        <v>35</v>
      </c>
      <c r="O177" s="6" t="s">
        <v>35</v>
      </c>
      <c r="P177" s="6" t="s">
        <v>35</v>
      </c>
      <c r="Q177" s="14">
        <v>-366</v>
      </c>
      <c r="R177">
        <v>6</v>
      </c>
    </row>
    <row r="178" spans="7:18" ht="12.75">
      <c r="G178" s="6" t="s">
        <v>107</v>
      </c>
      <c r="H178" s="6" t="s">
        <v>108</v>
      </c>
      <c r="I178" s="6" t="s">
        <v>167</v>
      </c>
      <c r="J178" s="6" t="s">
        <v>57</v>
      </c>
      <c r="K178" s="6" t="s">
        <v>71</v>
      </c>
      <c r="L178" s="6" t="s">
        <v>103</v>
      </c>
      <c r="M178" s="6" t="s">
        <v>168</v>
      </c>
      <c r="N178" s="6" t="s">
        <v>35</v>
      </c>
      <c r="O178" s="6" t="s">
        <v>35</v>
      </c>
      <c r="P178" s="6" t="s">
        <v>35</v>
      </c>
      <c r="Q178" s="14">
        <v>-351</v>
      </c>
      <c r="R178">
        <v>7</v>
      </c>
    </row>
    <row r="179" spans="7:18" ht="12.75">
      <c r="G179" s="6" t="s">
        <v>107</v>
      </c>
      <c r="H179" s="6" t="s">
        <v>108</v>
      </c>
      <c r="I179" s="6" t="s">
        <v>189</v>
      </c>
      <c r="J179" s="6" t="s">
        <v>58</v>
      </c>
      <c r="K179" s="6" t="s">
        <v>42</v>
      </c>
      <c r="L179" s="6" t="s">
        <v>119</v>
      </c>
      <c r="M179" s="6" t="s">
        <v>308</v>
      </c>
      <c r="N179" s="6" t="s">
        <v>35</v>
      </c>
      <c r="O179" s="6" t="s">
        <v>35</v>
      </c>
      <c r="P179" s="6" t="s">
        <v>35</v>
      </c>
      <c r="Q179" s="14">
        <v>0</v>
      </c>
      <c r="R179">
        <v>10</v>
      </c>
    </row>
    <row r="180" spans="7:18" ht="12.75">
      <c r="G180" s="6" t="s">
        <v>107</v>
      </c>
      <c r="H180" s="6" t="s">
        <v>108</v>
      </c>
      <c r="I180" s="6" t="s">
        <v>42</v>
      </c>
      <c r="J180" s="6" t="s">
        <v>14</v>
      </c>
      <c r="K180" s="6" t="s">
        <v>14</v>
      </c>
      <c r="L180" s="6" t="s">
        <v>34</v>
      </c>
      <c r="M180" s="6" t="s">
        <v>80</v>
      </c>
      <c r="N180" s="6" t="s">
        <v>35</v>
      </c>
      <c r="O180" s="6" t="s">
        <v>35</v>
      </c>
      <c r="P180" s="6" t="s">
        <v>35</v>
      </c>
      <c r="Q180" s="14">
        <v>0</v>
      </c>
      <c r="R180">
        <v>12</v>
      </c>
    </row>
    <row r="181" spans="7:19" ht="12.75">
      <c r="G181" s="6" t="s">
        <v>96</v>
      </c>
      <c r="H181" s="6" t="s">
        <v>177</v>
      </c>
      <c r="I181" s="6" t="s">
        <v>380</v>
      </c>
      <c r="J181" s="6" t="s">
        <v>76</v>
      </c>
      <c r="K181" s="6" t="s">
        <v>133</v>
      </c>
      <c r="L181" s="6" t="s">
        <v>34</v>
      </c>
      <c r="M181" s="6" t="s">
        <v>179</v>
      </c>
      <c r="N181" s="6" t="s">
        <v>35</v>
      </c>
      <c r="O181" s="6" t="s">
        <v>35</v>
      </c>
      <c r="P181" s="6" t="s">
        <v>35</v>
      </c>
      <c r="Q181" s="14">
        <v>709</v>
      </c>
      <c r="R181">
        <v>3</v>
      </c>
      <c r="S181">
        <f>SUM(Q181:Q183)</f>
        <v>1164</v>
      </c>
    </row>
    <row r="182" spans="7:18" ht="12.75">
      <c r="G182" s="6" t="s">
        <v>96</v>
      </c>
      <c r="H182" s="6" t="s">
        <v>177</v>
      </c>
      <c r="I182" s="6" t="s">
        <v>228</v>
      </c>
      <c r="J182" s="6" t="s">
        <v>93</v>
      </c>
      <c r="K182" s="6" t="s">
        <v>83</v>
      </c>
      <c r="L182" s="6" t="s">
        <v>119</v>
      </c>
      <c r="M182" s="6" t="s">
        <v>407</v>
      </c>
      <c r="N182" s="6" t="s">
        <v>35</v>
      </c>
      <c r="O182" s="6" t="s">
        <v>35</v>
      </c>
      <c r="P182" s="6" t="s">
        <v>35</v>
      </c>
      <c r="Q182" s="14">
        <v>-377</v>
      </c>
      <c r="R182">
        <v>4</v>
      </c>
    </row>
    <row r="183" spans="7:18" ht="12.75">
      <c r="G183" s="6" t="s">
        <v>96</v>
      </c>
      <c r="H183" s="6" t="s">
        <v>177</v>
      </c>
      <c r="I183" s="6" t="s">
        <v>90</v>
      </c>
      <c r="J183" s="6" t="s">
        <v>42</v>
      </c>
      <c r="K183" s="6" t="s">
        <v>178</v>
      </c>
      <c r="L183" s="6" t="s">
        <v>34</v>
      </c>
      <c r="M183" s="6" t="s">
        <v>179</v>
      </c>
      <c r="N183" s="6" t="s">
        <v>35</v>
      </c>
      <c r="O183" s="6" t="s">
        <v>35</v>
      </c>
      <c r="P183" s="6" t="s">
        <v>35</v>
      </c>
      <c r="Q183" s="14">
        <v>832</v>
      </c>
      <c r="R183">
        <v>7</v>
      </c>
    </row>
    <row r="184" spans="7:19" ht="12.75">
      <c r="G184" s="6" t="s">
        <v>96</v>
      </c>
      <c r="H184" s="6" t="s">
        <v>97</v>
      </c>
      <c r="I184" s="6" t="s">
        <v>71</v>
      </c>
      <c r="J184" s="6" t="s">
        <v>14</v>
      </c>
      <c r="K184" s="6" t="s">
        <v>14</v>
      </c>
      <c r="L184" s="6" t="s">
        <v>119</v>
      </c>
      <c r="M184" s="6" t="s">
        <v>239</v>
      </c>
      <c r="N184" s="6" t="s">
        <v>35</v>
      </c>
      <c r="O184" s="6" t="s">
        <v>35</v>
      </c>
      <c r="P184" s="6" t="s">
        <v>35</v>
      </c>
      <c r="Q184" s="14">
        <v>-133</v>
      </c>
      <c r="R184">
        <v>1</v>
      </c>
      <c r="S184">
        <f>SUM(Q184:Q187)</f>
        <v>-207</v>
      </c>
    </row>
    <row r="185" spans="7:18" ht="12.75">
      <c r="G185" s="6" t="s">
        <v>96</v>
      </c>
      <c r="H185" s="6" t="s">
        <v>97</v>
      </c>
      <c r="I185" s="6" t="s">
        <v>98</v>
      </c>
      <c r="J185" s="6" t="s">
        <v>14</v>
      </c>
      <c r="K185" s="6" t="s">
        <v>14</v>
      </c>
      <c r="L185" s="6" t="s">
        <v>119</v>
      </c>
      <c r="M185" s="6" t="s">
        <v>316</v>
      </c>
      <c r="N185" s="6" t="s">
        <v>345</v>
      </c>
      <c r="O185" s="6" t="s">
        <v>35</v>
      </c>
      <c r="P185" s="6" t="s">
        <v>35</v>
      </c>
      <c r="Q185" s="14">
        <v>-386</v>
      </c>
      <c r="R185">
        <v>5</v>
      </c>
    </row>
    <row r="186" spans="7:18" ht="12.75">
      <c r="G186" s="6" t="s">
        <v>96</v>
      </c>
      <c r="H186" s="6" t="s">
        <v>97</v>
      </c>
      <c r="I186" s="6" t="s">
        <v>311</v>
      </c>
      <c r="J186" s="6" t="s">
        <v>94</v>
      </c>
      <c r="K186" s="6" t="s">
        <v>33</v>
      </c>
      <c r="L186" s="6" t="s">
        <v>34</v>
      </c>
      <c r="M186" s="6" t="s">
        <v>342</v>
      </c>
      <c r="N186" s="6" t="s">
        <v>35</v>
      </c>
      <c r="O186" s="6" t="s">
        <v>35</v>
      </c>
      <c r="P186" s="6" t="s">
        <v>35</v>
      </c>
      <c r="Q186" s="14">
        <v>312</v>
      </c>
      <c r="R186">
        <v>6</v>
      </c>
    </row>
    <row r="187" spans="7:18" ht="12.75">
      <c r="G187" s="6" t="s">
        <v>96</v>
      </c>
      <c r="H187" s="6" t="s">
        <v>97</v>
      </c>
      <c r="I187" s="6" t="s">
        <v>98</v>
      </c>
      <c r="J187" s="6" t="s">
        <v>13</v>
      </c>
      <c r="K187" s="6" t="s">
        <v>14</v>
      </c>
      <c r="L187" s="6" t="s">
        <v>34</v>
      </c>
      <c r="M187" s="6" t="s">
        <v>99</v>
      </c>
      <c r="N187" s="6" t="s">
        <v>35</v>
      </c>
      <c r="O187" s="6" t="s">
        <v>35</v>
      </c>
      <c r="P187" s="6" t="s">
        <v>35</v>
      </c>
      <c r="Q187" s="14">
        <v>0</v>
      </c>
      <c r="R187">
        <v>12</v>
      </c>
    </row>
    <row r="188" spans="7:19" ht="12.75">
      <c r="G188" s="6" t="s">
        <v>262</v>
      </c>
      <c r="H188" s="6" t="s">
        <v>263</v>
      </c>
      <c r="I188" s="6" t="s">
        <v>40</v>
      </c>
      <c r="J188" s="6" t="s">
        <v>71</v>
      </c>
      <c r="K188" s="6" t="s">
        <v>58</v>
      </c>
      <c r="L188" s="6" t="s">
        <v>34</v>
      </c>
      <c r="M188" s="6" t="s">
        <v>264</v>
      </c>
      <c r="N188" s="6" t="s">
        <v>35</v>
      </c>
      <c r="O188" s="6" t="s">
        <v>35</v>
      </c>
      <c r="P188" s="6" t="s">
        <v>35</v>
      </c>
      <c r="Q188" s="14">
        <v>880</v>
      </c>
      <c r="R188">
        <v>1</v>
      </c>
      <c r="S188">
        <f>SUM(Q188:Q190)</f>
        <v>2690</v>
      </c>
    </row>
    <row r="189" spans="7:18" ht="12.75">
      <c r="G189" s="6" t="s">
        <v>262</v>
      </c>
      <c r="H189" s="6" t="s">
        <v>263</v>
      </c>
      <c r="I189" s="6" t="s">
        <v>13</v>
      </c>
      <c r="J189" s="6" t="s">
        <v>14</v>
      </c>
      <c r="K189" s="6" t="s">
        <v>14</v>
      </c>
      <c r="L189" s="6" t="s">
        <v>34</v>
      </c>
      <c r="M189" s="6" t="s">
        <v>93</v>
      </c>
      <c r="N189" s="6" t="s">
        <v>35</v>
      </c>
      <c r="O189" s="6" t="s">
        <v>35</v>
      </c>
      <c r="P189" s="6" t="s">
        <v>35</v>
      </c>
      <c r="Q189" s="14">
        <v>1063</v>
      </c>
      <c r="R189">
        <v>3</v>
      </c>
    </row>
    <row r="190" spans="7:18" ht="12.75">
      <c r="G190" s="6" t="s">
        <v>262</v>
      </c>
      <c r="H190" s="6" t="s">
        <v>263</v>
      </c>
      <c r="I190" s="6" t="s">
        <v>39</v>
      </c>
      <c r="J190" s="6" t="s">
        <v>13</v>
      </c>
      <c r="K190" s="6" t="s">
        <v>14</v>
      </c>
      <c r="L190" s="6" t="s">
        <v>34</v>
      </c>
      <c r="M190" s="6" t="s">
        <v>228</v>
      </c>
      <c r="N190" s="6" t="s">
        <v>35</v>
      </c>
      <c r="O190" s="6" t="s">
        <v>35</v>
      </c>
      <c r="P190" s="6" t="s">
        <v>35</v>
      </c>
      <c r="Q190" s="14">
        <v>747</v>
      </c>
      <c r="R190">
        <v>6</v>
      </c>
    </row>
    <row r="191" spans="7:19" ht="12.75">
      <c r="G191" s="6" t="s">
        <v>225</v>
      </c>
      <c r="H191" s="6" t="s">
        <v>193</v>
      </c>
      <c r="I191" s="6" t="s">
        <v>32</v>
      </c>
      <c r="J191" s="6" t="s">
        <v>14</v>
      </c>
      <c r="K191" s="6" t="s">
        <v>14</v>
      </c>
      <c r="L191" s="6" t="s">
        <v>34</v>
      </c>
      <c r="M191" s="6" t="s">
        <v>254</v>
      </c>
      <c r="N191" s="6" t="s">
        <v>35</v>
      </c>
      <c r="O191" s="6" t="s">
        <v>35</v>
      </c>
      <c r="P191" s="6" t="s">
        <v>35</v>
      </c>
      <c r="Q191" s="14">
        <v>1466</v>
      </c>
      <c r="R191">
        <v>1</v>
      </c>
      <c r="S191">
        <f>SUM(Q191:Q196)</f>
        <v>7908</v>
      </c>
    </row>
    <row r="192" spans="7:18" ht="12.75">
      <c r="G192" s="6" t="s">
        <v>225</v>
      </c>
      <c r="H192" s="6" t="s">
        <v>193</v>
      </c>
      <c r="I192" s="6" t="s">
        <v>93</v>
      </c>
      <c r="J192" s="6" t="s">
        <v>71</v>
      </c>
      <c r="K192" s="6" t="s">
        <v>13</v>
      </c>
      <c r="L192" s="6" t="s">
        <v>34</v>
      </c>
      <c r="M192" s="6" t="s">
        <v>49</v>
      </c>
      <c r="N192" s="6" t="s">
        <v>35</v>
      </c>
      <c r="O192" s="6" t="s">
        <v>35</v>
      </c>
      <c r="P192" s="6" t="s">
        <v>35</v>
      </c>
      <c r="Q192" s="14">
        <v>1772</v>
      </c>
      <c r="R192">
        <v>3</v>
      </c>
    </row>
    <row r="193" spans="7:18" ht="12.75">
      <c r="G193" s="6" t="s">
        <v>225</v>
      </c>
      <c r="H193" s="6" t="s">
        <v>193</v>
      </c>
      <c r="I193" s="6" t="s">
        <v>32</v>
      </c>
      <c r="J193" s="6" t="s">
        <v>14</v>
      </c>
      <c r="K193" s="6" t="s">
        <v>57</v>
      </c>
      <c r="L193" s="6" t="s">
        <v>34</v>
      </c>
      <c r="M193" s="6" t="s">
        <v>170</v>
      </c>
      <c r="N193" s="6" t="s">
        <v>35</v>
      </c>
      <c r="O193" s="6" t="s">
        <v>35</v>
      </c>
      <c r="P193" s="6" t="s">
        <v>35</v>
      </c>
      <c r="Q193" s="14">
        <v>1221</v>
      </c>
      <c r="R193">
        <v>4</v>
      </c>
    </row>
    <row r="194" spans="7:18" ht="12.75">
      <c r="G194" s="6" t="s">
        <v>225</v>
      </c>
      <c r="H194" s="6" t="s">
        <v>193</v>
      </c>
      <c r="I194" s="6" t="s">
        <v>14</v>
      </c>
      <c r="J194" s="6" t="s">
        <v>13</v>
      </c>
      <c r="K194" s="6" t="s">
        <v>14</v>
      </c>
      <c r="L194" s="6" t="s">
        <v>34</v>
      </c>
      <c r="M194" s="6" t="s">
        <v>133</v>
      </c>
      <c r="N194" s="6" t="s">
        <v>35</v>
      </c>
      <c r="O194" s="6" t="s">
        <v>35</v>
      </c>
      <c r="P194" s="6" t="s">
        <v>35</v>
      </c>
      <c r="Q194" s="14">
        <v>457</v>
      </c>
      <c r="R194">
        <v>5</v>
      </c>
    </row>
    <row r="195" spans="7:18" ht="12.75">
      <c r="G195" s="6" t="s">
        <v>225</v>
      </c>
      <c r="H195" s="6" t="s">
        <v>193</v>
      </c>
      <c r="I195" s="6" t="s">
        <v>71</v>
      </c>
      <c r="J195" s="6" t="s">
        <v>14</v>
      </c>
      <c r="K195" s="6" t="s">
        <v>57</v>
      </c>
      <c r="L195" s="6" t="s">
        <v>34</v>
      </c>
      <c r="M195" s="6" t="s">
        <v>53</v>
      </c>
      <c r="N195" s="6" t="s">
        <v>35</v>
      </c>
      <c r="O195" s="6" t="s">
        <v>35</v>
      </c>
      <c r="P195" s="6" t="s">
        <v>35</v>
      </c>
      <c r="Q195" s="14">
        <v>1245</v>
      </c>
      <c r="R195">
        <v>6</v>
      </c>
    </row>
    <row r="196" spans="7:18" ht="12.75">
      <c r="G196" s="6" t="s">
        <v>225</v>
      </c>
      <c r="H196" s="6" t="s">
        <v>193</v>
      </c>
      <c r="I196" s="6" t="s">
        <v>93</v>
      </c>
      <c r="J196" s="6" t="s">
        <v>13</v>
      </c>
      <c r="K196" s="6" t="s">
        <v>13</v>
      </c>
      <c r="L196" s="6" t="s">
        <v>34</v>
      </c>
      <c r="M196" s="6" t="s">
        <v>226</v>
      </c>
      <c r="N196" s="6" t="s">
        <v>35</v>
      </c>
      <c r="O196" s="6" t="s">
        <v>35</v>
      </c>
      <c r="P196" s="6" t="s">
        <v>35</v>
      </c>
      <c r="Q196" s="14">
        <v>1747</v>
      </c>
      <c r="R196">
        <v>7</v>
      </c>
    </row>
    <row r="197" spans="7:19" ht="12.75">
      <c r="G197" s="6" t="s">
        <v>361</v>
      </c>
      <c r="H197" s="6" t="s">
        <v>362</v>
      </c>
      <c r="I197" s="6" t="s">
        <v>76</v>
      </c>
      <c r="J197" s="6" t="s">
        <v>13</v>
      </c>
      <c r="K197" s="6" t="s">
        <v>57</v>
      </c>
      <c r="L197" s="6" t="s">
        <v>34</v>
      </c>
      <c r="M197" s="6" t="s">
        <v>394</v>
      </c>
      <c r="N197" s="6" t="s">
        <v>35</v>
      </c>
      <c r="O197" s="6" t="s">
        <v>35</v>
      </c>
      <c r="P197" s="6" t="s">
        <v>35</v>
      </c>
      <c r="Q197" s="14">
        <v>1595</v>
      </c>
      <c r="R197">
        <v>3</v>
      </c>
      <c r="S197">
        <f>SUM(Q197:Q200)</f>
        <v>1665</v>
      </c>
    </row>
    <row r="198" spans="7:18" ht="12.75">
      <c r="G198" s="6" t="s">
        <v>361</v>
      </c>
      <c r="H198" s="6" t="s">
        <v>362</v>
      </c>
      <c r="I198" s="6" t="s">
        <v>419</v>
      </c>
      <c r="J198" s="6" t="s">
        <v>13</v>
      </c>
      <c r="K198" s="6" t="s">
        <v>42</v>
      </c>
      <c r="L198" s="6" t="s">
        <v>119</v>
      </c>
      <c r="M198" s="6" t="s">
        <v>377</v>
      </c>
      <c r="N198" s="6" t="s">
        <v>35</v>
      </c>
      <c r="O198" s="6" t="s">
        <v>35</v>
      </c>
      <c r="P198" s="6" t="s">
        <v>35</v>
      </c>
      <c r="Q198" s="14">
        <v>99</v>
      </c>
      <c r="R198">
        <v>4</v>
      </c>
    </row>
    <row r="199" spans="7:18" ht="12.75">
      <c r="G199" s="6" t="s">
        <v>361</v>
      </c>
      <c r="H199" s="6" t="s">
        <v>362</v>
      </c>
      <c r="I199" s="6" t="s">
        <v>42</v>
      </c>
      <c r="J199" s="6" t="s">
        <v>14</v>
      </c>
      <c r="K199" s="6" t="s">
        <v>14</v>
      </c>
      <c r="L199" s="6" t="s">
        <v>34</v>
      </c>
      <c r="M199" s="6" t="s">
        <v>80</v>
      </c>
      <c r="N199" s="6" t="s">
        <v>35</v>
      </c>
      <c r="O199" s="6" t="s">
        <v>35</v>
      </c>
      <c r="P199" s="6" t="s">
        <v>35</v>
      </c>
      <c r="Q199" s="14">
        <v>411</v>
      </c>
      <c r="R199">
        <v>5</v>
      </c>
    </row>
    <row r="200" spans="7:18" ht="12.75">
      <c r="G200" s="6" t="s">
        <v>361</v>
      </c>
      <c r="H200" s="6" t="s">
        <v>362</v>
      </c>
      <c r="I200" s="6" t="s">
        <v>14</v>
      </c>
      <c r="J200" s="6" t="s">
        <v>14</v>
      </c>
      <c r="K200" s="6" t="s">
        <v>14</v>
      </c>
      <c r="L200" s="6" t="s">
        <v>103</v>
      </c>
      <c r="M200" s="6" t="s">
        <v>139</v>
      </c>
      <c r="N200" s="6" t="s">
        <v>302</v>
      </c>
      <c r="O200" s="6" t="s">
        <v>425</v>
      </c>
      <c r="P200" s="6" t="s">
        <v>345</v>
      </c>
      <c r="Q200" s="14">
        <v>-440</v>
      </c>
      <c r="R200">
        <v>6</v>
      </c>
    </row>
    <row r="201" spans="7:19" ht="12.75">
      <c r="G201" s="6" t="s">
        <v>155</v>
      </c>
      <c r="H201" s="6" t="s">
        <v>156</v>
      </c>
      <c r="I201" s="6" t="s">
        <v>47</v>
      </c>
      <c r="J201" s="6" t="s">
        <v>71</v>
      </c>
      <c r="K201" s="6" t="s">
        <v>14</v>
      </c>
      <c r="L201" s="6" t="s">
        <v>34</v>
      </c>
      <c r="M201" s="6" t="s">
        <v>240</v>
      </c>
      <c r="N201" s="6" t="s">
        <v>35</v>
      </c>
      <c r="O201" s="6" t="s">
        <v>35</v>
      </c>
      <c r="P201" s="6" t="s">
        <v>35</v>
      </c>
      <c r="Q201" s="14">
        <v>666</v>
      </c>
      <c r="R201">
        <v>1</v>
      </c>
      <c r="S201">
        <f>SUM(Q201:Q203)</f>
        <v>-193</v>
      </c>
    </row>
    <row r="202" spans="7:18" ht="12.75">
      <c r="G202" s="6" t="s">
        <v>155</v>
      </c>
      <c r="H202" s="6" t="s">
        <v>156</v>
      </c>
      <c r="I202" s="6" t="s">
        <v>246</v>
      </c>
      <c r="J202" s="6" t="s">
        <v>72</v>
      </c>
      <c r="K202" s="6" t="s">
        <v>334</v>
      </c>
      <c r="L202" s="6" t="s">
        <v>119</v>
      </c>
      <c r="M202" s="6" t="s">
        <v>386</v>
      </c>
      <c r="N202" s="6" t="s">
        <v>35</v>
      </c>
      <c r="O202" s="6" t="s">
        <v>35</v>
      </c>
      <c r="P202" s="6" t="s">
        <v>35</v>
      </c>
      <c r="Q202" s="14">
        <v>-491</v>
      </c>
      <c r="R202">
        <v>3</v>
      </c>
    </row>
    <row r="203" spans="7:18" ht="12.75">
      <c r="G203" s="6" t="s">
        <v>155</v>
      </c>
      <c r="H203" s="6" t="s">
        <v>156</v>
      </c>
      <c r="I203" s="6" t="s">
        <v>157</v>
      </c>
      <c r="J203" s="6" t="s">
        <v>42</v>
      </c>
      <c r="K203" s="6" t="s">
        <v>33</v>
      </c>
      <c r="L203" s="6" t="s">
        <v>119</v>
      </c>
      <c r="M203" s="6" t="s">
        <v>158</v>
      </c>
      <c r="N203" s="6" t="s">
        <v>35</v>
      </c>
      <c r="O203" s="6" t="s">
        <v>35</v>
      </c>
      <c r="P203" s="6" t="s">
        <v>35</v>
      </c>
      <c r="Q203" s="14">
        <v>-368</v>
      </c>
      <c r="R203">
        <v>7</v>
      </c>
    </row>
    <row r="204" spans="7:19" ht="12.75">
      <c r="G204" s="6" t="s">
        <v>155</v>
      </c>
      <c r="H204" s="6" t="s">
        <v>115</v>
      </c>
      <c r="I204" s="6" t="s">
        <v>57</v>
      </c>
      <c r="J204" s="6" t="s">
        <v>14</v>
      </c>
      <c r="K204" s="6" t="s">
        <v>14</v>
      </c>
      <c r="L204" s="6" t="s">
        <v>34</v>
      </c>
      <c r="M204" s="6" t="s">
        <v>145</v>
      </c>
      <c r="N204" s="6" t="s">
        <v>35</v>
      </c>
      <c r="O204" s="6" t="s">
        <v>35</v>
      </c>
      <c r="P204" s="6" t="s">
        <v>35</v>
      </c>
      <c r="Q204" s="14">
        <v>494</v>
      </c>
      <c r="R204">
        <v>4</v>
      </c>
      <c r="S204">
        <f>SUM(Q204:Q205)</f>
        <v>962</v>
      </c>
    </row>
    <row r="205" spans="7:18" ht="12.75">
      <c r="G205" s="6" t="s">
        <v>155</v>
      </c>
      <c r="H205" s="6" t="s">
        <v>115</v>
      </c>
      <c r="I205" s="6" t="s">
        <v>145</v>
      </c>
      <c r="J205" s="6" t="s">
        <v>39</v>
      </c>
      <c r="K205" s="6" t="s">
        <v>76</v>
      </c>
      <c r="L205" s="6" t="s">
        <v>34</v>
      </c>
      <c r="M205" s="6" t="s">
        <v>16</v>
      </c>
      <c r="N205" s="6" t="s">
        <v>35</v>
      </c>
      <c r="O205" s="6" t="s">
        <v>35</v>
      </c>
      <c r="P205" s="6" t="s">
        <v>35</v>
      </c>
      <c r="Q205" s="14">
        <v>468</v>
      </c>
      <c r="R205">
        <v>6</v>
      </c>
    </row>
    <row r="206" spans="7:19" ht="12.75">
      <c r="G206" s="6" t="s">
        <v>92</v>
      </c>
      <c r="H206" s="6" t="s">
        <v>195</v>
      </c>
      <c r="I206" s="6" t="s">
        <v>178</v>
      </c>
      <c r="J206" s="6" t="s">
        <v>42</v>
      </c>
      <c r="K206" s="6" t="s">
        <v>93</v>
      </c>
      <c r="L206" s="6" t="s">
        <v>103</v>
      </c>
      <c r="M206" s="6" t="s">
        <v>268</v>
      </c>
      <c r="N206" s="6" t="s">
        <v>35</v>
      </c>
      <c r="O206" s="6" t="s">
        <v>35</v>
      </c>
      <c r="P206" s="6" t="s">
        <v>35</v>
      </c>
      <c r="Q206" s="14">
        <v>-340</v>
      </c>
      <c r="R206">
        <v>1</v>
      </c>
      <c r="S206">
        <f>SUM(Q206:Q211)</f>
        <v>3659</v>
      </c>
    </row>
    <row r="207" spans="7:18" ht="12.75">
      <c r="G207" s="6" t="s">
        <v>92</v>
      </c>
      <c r="H207" s="6" t="s">
        <v>195</v>
      </c>
      <c r="I207" s="6" t="s">
        <v>336</v>
      </c>
      <c r="J207" s="6" t="s">
        <v>42</v>
      </c>
      <c r="K207" s="6" t="s">
        <v>43</v>
      </c>
      <c r="L207" s="6" t="s">
        <v>103</v>
      </c>
      <c r="M207" s="6" t="s">
        <v>400</v>
      </c>
      <c r="N207" s="6" t="s">
        <v>35</v>
      </c>
      <c r="O207" s="6" t="s">
        <v>35</v>
      </c>
      <c r="P207" s="6" t="s">
        <v>35</v>
      </c>
      <c r="Q207" s="14">
        <v>-203</v>
      </c>
      <c r="R207">
        <v>3</v>
      </c>
    </row>
    <row r="208" spans="7:18" ht="12.75">
      <c r="G208" s="6" t="s">
        <v>92</v>
      </c>
      <c r="H208" s="6" t="s">
        <v>195</v>
      </c>
      <c r="I208" s="6" t="s">
        <v>416</v>
      </c>
      <c r="J208" s="6" t="s">
        <v>94</v>
      </c>
      <c r="K208" s="6" t="s">
        <v>33</v>
      </c>
      <c r="L208" s="6" t="s">
        <v>34</v>
      </c>
      <c r="M208" s="6" t="s">
        <v>417</v>
      </c>
      <c r="N208" s="6" t="s">
        <v>35</v>
      </c>
      <c r="O208" s="6" t="s">
        <v>35</v>
      </c>
      <c r="P208" s="6" t="s">
        <v>35</v>
      </c>
      <c r="Q208" s="14">
        <v>1099</v>
      </c>
      <c r="R208">
        <v>4</v>
      </c>
    </row>
    <row r="209" spans="7:18" ht="12.75">
      <c r="G209" s="6" t="s">
        <v>92</v>
      </c>
      <c r="H209" s="6" t="s">
        <v>195</v>
      </c>
      <c r="I209" s="6" t="s">
        <v>14</v>
      </c>
      <c r="J209" s="6" t="s">
        <v>14</v>
      </c>
      <c r="K209" s="6" t="s">
        <v>14</v>
      </c>
      <c r="L209" s="6" t="s">
        <v>34</v>
      </c>
      <c r="M209" s="6" t="s">
        <v>14</v>
      </c>
      <c r="N209" s="6" t="s">
        <v>35</v>
      </c>
      <c r="O209" s="6" t="s">
        <v>35</v>
      </c>
      <c r="P209" s="6" t="s">
        <v>35</v>
      </c>
      <c r="Q209" s="14">
        <v>411</v>
      </c>
      <c r="R209">
        <v>5</v>
      </c>
    </row>
    <row r="210" spans="7:18" ht="12.75">
      <c r="G210" s="6" t="s">
        <v>92</v>
      </c>
      <c r="H210" s="6" t="s">
        <v>195</v>
      </c>
      <c r="I210" s="6" t="s">
        <v>173</v>
      </c>
      <c r="J210" s="6" t="s">
        <v>32</v>
      </c>
      <c r="K210" s="6" t="s">
        <v>138</v>
      </c>
      <c r="L210" s="6" t="s">
        <v>34</v>
      </c>
      <c r="M210" s="6" t="s">
        <v>356</v>
      </c>
      <c r="N210" s="6" t="s">
        <v>35</v>
      </c>
      <c r="O210" s="6" t="s">
        <v>35</v>
      </c>
      <c r="P210" s="6" t="s">
        <v>35</v>
      </c>
      <c r="Q210" s="14">
        <v>1120</v>
      </c>
      <c r="R210">
        <v>6</v>
      </c>
    </row>
    <row r="211" spans="7:18" ht="12.75">
      <c r="G211" s="6" t="s">
        <v>92</v>
      </c>
      <c r="H211" s="6" t="s">
        <v>195</v>
      </c>
      <c r="I211" s="6" t="s">
        <v>196</v>
      </c>
      <c r="J211" s="6" t="s">
        <v>72</v>
      </c>
      <c r="K211" s="6" t="s">
        <v>42</v>
      </c>
      <c r="L211" s="6" t="s">
        <v>34</v>
      </c>
      <c r="M211" s="6" t="s">
        <v>197</v>
      </c>
      <c r="N211" s="6" t="s">
        <v>35</v>
      </c>
      <c r="O211" s="6" t="s">
        <v>35</v>
      </c>
      <c r="P211" s="6" t="s">
        <v>35</v>
      </c>
      <c r="Q211" s="14">
        <v>1572</v>
      </c>
      <c r="R211">
        <v>7</v>
      </c>
    </row>
    <row r="212" spans="7:19" ht="12.75">
      <c r="G212" s="6" t="s">
        <v>92</v>
      </c>
      <c r="H212" s="6" t="s">
        <v>430</v>
      </c>
      <c r="I212" s="6" t="s">
        <v>93</v>
      </c>
      <c r="J212" s="6" t="s">
        <v>13</v>
      </c>
      <c r="K212" s="6" t="s">
        <v>94</v>
      </c>
      <c r="L212" s="6" t="s">
        <v>34</v>
      </c>
      <c r="M212" s="6" t="s">
        <v>95</v>
      </c>
      <c r="N212" s="6" t="s">
        <v>35</v>
      </c>
      <c r="O212" s="6" t="s">
        <v>35</v>
      </c>
      <c r="P212" s="6" t="s">
        <v>35</v>
      </c>
      <c r="Q212" s="14">
        <v>0</v>
      </c>
      <c r="R212">
        <v>12</v>
      </c>
      <c r="S212">
        <f>SUM(Q212:Q213)</f>
        <v>0</v>
      </c>
    </row>
    <row r="213" spans="7:18" ht="12.75">
      <c r="G213" s="6" t="s">
        <v>92</v>
      </c>
      <c r="H213" s="6" t="s">
        <v>430</v>
      </c>
      <c r="I213" s="6" t="s">
        <v>40</v>
      </c>
      <c r="J213" s="6" t="s">
        <v>58</v>
      </c>
      <c r="K213" s="6" t="s">
        <v>40</v>
      </c>
      <c r="L213" s="6" t="s">
        <v>34</v>
      </c>
      <c r="M213" s="6" t="s">
        <v>125</v>
      </c>
      <c r="N213" s="6" t="s">
        <v>35</v>
      </c>
      <c r="O213" s="6" t="s">
        <v>35</v>
      </c>
      <c r="P213" s="6" t="s">
        <v>35</v>
      </c>
      <c r="Q213" s="14">
        <v>0</v>
      </c>
      <c r="R213">
        <v>13</v>
      </c>
    </row>
    <row r="214" spans="7:19" ht="12.75">
      <c r="G214" s="6" t="s">
        <v>85</v>
      </c>
      <c r="H214" s="6" t="s">
        <v>180</v>
      </c>
      <c r="I214" s="6" t="s">
        <v>183</v>
      </c>
      <c r="J214" s="6" t="s">
        <v>58</v>
      </c>
      <c r="K214" s="6" t="s">
        <v>72</v>
      </c>
      <c r="L214" s="6" t="s">
        <v>34</v>
      </c>
      <c r="M214" s="6" t="s">
        <v>231</v>
      </c>
      <c r="N214" s="6" t="s">
        <v>35</v>
      </c>
      <c r="O214" s="6" t="s">
        <v>35</v>
      </c>
      <c r="P214" s="6" t="s">
        <v>35</v>
      </c>
      <c r="Q214" s="14">
        <v>533</v>
      </c>
      <c r="R214">
        <v>1</v>
      </c>
      <c r="S214">
        <f>SUM(Q214:Q219)</f>
        <v>2247</v>
      </c>
    </row>
    <row r="215" spans="7:18" ht="12.75">
      <c r="G215" s="6" t="s">
        <v>85</v>
      </c>
      <c r="H215" s="6" t="s">
        <v>180</v>
      </c>
      <c r="I215" s="6" t="s">
        <v>323</v>
      </c>
      <c r="J215" s="6" t="s">
        <v>32</v>
      </c>
      <c r="K215" s="6" t="s">
        <v>98</v>
      </c>
      <c r="L215" s="6" t="s">
        <v>34</v>
      </c>
      <c r="M215" s="6" t="s">
        <v>308</v>
      </c>
      <c r="N215" s="6" t="s">
        <v>35</v>
      </c>
      <c r="O215" s="6" t="s">
        <v>35</v>
      </c>
      <c r="P215" s="6" t="s">
        <v>35</v>
      </c>
      <c r="Q215" s="14">
        <v>567</v>
      </c>
      <c r="R215">
        <v>3</v>
      </c>
    </row>
    <row r="216" spans="7:18" ht="12.75">
      <c r="G216" s="6" t="s">
        <v>85</v>
      </c>
      <c r="H216" s="6" t="s">
        <v>180</v>
      </c>
      <c r="I216" s="6" t="s">
        <v>38</v>
      </c>
      <c r="J216" s="6" t="s">
        <v>72</v>
      </c>
      <c r="K216" s="6" t="s">
        <v>72</v>
      </c>
      <c r="L216" s="6" t="s">
        <v>119</v>
      </c>
      <c r="M216" s="6" t="s">
        <v>325</v>
      </c>
      <c r="N216" s="6" t="s">
        <v>35</v>
      </c>
      <c r="O216" s="6" t="s">
        <v>35</v>
      </c>
      <c r="P216" s="6" t="s">
        <v>35</v>
      </c>
      <c r="Q216" s="14">
        <v>-142</v>
      </c>
      <c r="R216">
        <v>4</v>
      </c>
    </row>
    <row r="217" spans="7:18" ht="12.75">
      <c r="G217" s="6" t="s">
        <v>85</v>
      </c>
      <c r="H217" s="6" t="s">
        <v>180</v>
      </c>
      <c r="I217" s="6" t="s">
        <v>38</v>
      </c>
      <c r="J217" s="6" t="s">
        <v>43</v>
      </c>
      <c r="K217" s="6" t="s">
        <v>43</v>
      </c>
      <c r="L217" s="6" t="s">
        <v>34</v>
      </c>
      <c r="M217" s="6" t="s">
        <v>340</v>
      </c>
      <c r="N217" s="6" t="s">
        <v>35</v>
      </c>
      <c r="O217" s="6" t="s">
        <v>35</v>
      </c>
      <c r="P217" s="6" t="s">
        <v>35</v>
      </c>
      <c r="Q217" s="14">
        <v>624</v>
      </c>
      <c r="R217">
        <v>6</v>
      </c>
    </row>
    <row r="218" spans="7:18" ht="12.75">
      <c r="G218" s="6" t="s">
        <v>85</v>
      </c>
      <c r="H218" s="6" t="s">
        <v>180</v>
      </c>
      <c r="I218" s="6" t="s">
        <v>181</v>
      </c>
      <c r="J218" s="6" t="s">
        <v>57</v>
      </c>
      <c r="K218" s="6" t="s">
        <v>39</v>
      </c>
      <c r="L218" s="6" t="s">
        <v>34</v>
      </c>
      <c r="M218" s="6" t="s">
        <v>182</v>
      </c>
      <c r="N218" s="6" t="s">
        <v>35</v>
      </c>
      <c r="O218" s="6" t="s">
        <v>35</v>
      </c>
      <c r="P218" s="6" t="s">
        <v>35</v>
      </c>
      <c r="Q218" s="14">
        <v>665</v>
      </c>
      <c r="R218">
        <v>7</v>
      </c>
    </row>
    <row r="219" spans="7:18" ht="12.75">
      <c r="G219" s="6" t="s">
        <v>85</v>
      </c>
      <c r="H219" s="6" t="s">
        <v>180</v>
      </c>
      <c r="I219" s="6" t="s">
        <v>323</v>
      </c>
      <c r="J219" s="6" t="s">
        <v>57</v>
      </c>
      <c r="K219" s="6" t="s">
        <v>76</v>
      </c>
      <c r="L219" s="6" t="s">
        <v>34</v>
      </c>
      <c r="M219" s="6" t="s">
        <v>324</v>
      </c>
      <c r="N219" s="6" t="s">
        <v>35</v>
      </c>
      <c r="O219" s="6" t="s">
        <v>35</v>
      </c>
      <c r="P219" s="6" t="s">
        <v>35</v>
      </c>
      <c r="Q219" s="14">
        <v>0</v>
      </c>
      <c r="R219">
        <v>10</v>
      </c>
    </row>
    <row r="220" spans="7:19" ht="12.75">
      <c r="G220" s="6" t="s">
        <v>85</v>
      </c>
      <c r="H220" s="6" t="s">
        <v>300</v>
      </c>
      <c r="I220" s="6" t="s">
        <v>52</v>
      </c>
      <c r="J220" s="6" t="s">
        <v>71</v>
      </c>
      <c r="K220" s="6" t="s">
        <v>14</v>
      </c>
      <c r="L220" s="6" t="s">
        <v>34</v>
      </c>
      <c r="M220" s="6" t="s">
        <v>87</v>
      </c>
      <c r="N220" s="6" t="s">
        <v>35</v>
      </c>
      <c r="O220" s="6" t="s">
        <v>35</v>
      </c>
      <c r="P220" s="6" t="s">
        <v>35</v>
      </c>
      <c r="Q220" s="14">
        <v>0</v>
      </c>
      <c r="R220">
        <v>12</v>
      </c>
      <c r="S220">
        <f>SUM(Q220)</f>
        <v>0</v>
      </c>
    </row>
    <row r="221" spans="7:19" ht="12.75">
      <c r="G221" s="6" t="s">
        <v>54</v>
      </c>
      <c r="H221" s="6" t="s">
        <v>55</v>
      </c>
      <c r="I221" s="6" t="s">
        <v>93</v>
      </c>
      <c r="J221" s="6" t="s">
        <v>14</v>
      </c>
      <c r="K221" s="6" t="s">
        <v>13</v>
      </c>
      <c r="L221" s="6" t="s">
        <v>34</v>
      </c>
      <c r="M221" s="6" t="s">
        <v>270</v>
      </c>
      <c r="N221" s="6" t="s">
        <v>35</v>
      </c>
      <c r="O221" s="6" t="s">
        <v>35</v>
      </c>
      <c r="P221" s="6" t="s">
        <v>35</v>
      </c>
      <c r="Q221" s="14">
        <v>880</v>
      </c>
      <c r="R221">
        <v>1</v>
      </c>
      <c r="S221">
        <f>SUM(Q221:Q227)</f>
        <v>4671</v>
      </c>
    </row>
    <row r="222" spans="7:18" ht="12.75">
      <c r="G222" s="6" t="s">
        <v>54</v>
      </c>
      <c r="H222" s="6" t="s">
        <v>55</v>
      </c>
      <c r="I222" s="6" t="s">
        <v>204</v>
      </c>
      <c r="J222" s="6" t="s">
        <v>13</v>
      </c>
      <c r="K222" s="6" t="s">
        <v>14</v>
      </c>
      <c r="L222" s="6" t="s">
        <v>34</v>
      </c>
      <c r="M222" s="6" t="s">
        <v>67</v>
      </c>
      <c r="N222" s="6" t="s">
        <v>35</v>
      </c>
      <c r="O222" s="6" t="s">
        <v>35</v>
      </c>
      <c r="P222" s="6" t="s">
        <v>35</v>
      </c>
      <c r="Q222" s="14">
        <v>1063</v>
      </c>
      <c r="R222">
        <v>3</v>
      </c>
    </row>
    <row r="223" spans="7:18" ht="12.75">
      <c r="G223" s="6" t="s">
        <v>54</v>
      </c>
      <c r="H223" s="6" t="s">
        <v>55</v>
      </c>
      <c r="I223" s="6" t="s">
        <v>43</v>
      </c>
      <c r="J223" s="6" t="s">
        <v>13</v>
      </c>
      <c r="K223" s="6" t="s">
        <v>14</v>
      </c>
      <c r="L223" s="6" t="s">
        <v>34</v>
      </c>
      <c r="M223" s="6" t="s">
        <v>418</v>
      </c>
      <c r="N223" s="6" t="s">
        <v>35</v>
      </c>
      <c r="O223" s="6" t="s">
        <v>35</v>
      </c>
      <c r="P223" s="6" t="s">
        <v>35</v>
      </c>
      <c r="Q223" s="14">
        <v>733</v>
      </c>
      <c r="R223">
        <v>4</v>
      </c>
    </row>
    <row r="224" spans="7:18" ht="12.75">
      <c r="G224" s="6" t="s">
        <v>54</v>
      </c>
      <c r="H224" s="6" t="s">
        <v>55</v>
      </c>
      <c r="I224" s="6" t="s">
        <v>39</v>
      </c>
      <c r="J224" s="6" t="s">
        <v>14</v>
      </c>
      <c r="K224" s="6" t="s">
        <v>13</v>
      </c>
      <c r="L224" s="6" t="s">
        <v>34</v>
      </c>
      <c r="M224" s="6" t="s">
        <v>142</v>
      </c>
      <c r="N224" s="6" t="s">
        <v>35</v>
      </c>
      <c r="O224" s="6" t="s">
        <v>35</v>
      </c>
      <c r="P224" s="6" t="s">
        <v>35</v>
      </c>
      <c r="Q224" s="14">
        <v>747</v>
      </c>
      <c r="R224">
        <v>6</v>
      </c>
    </row>
    <row r="225" spans="7:18" ht="12.75">
      <c r="G225" s="6" t="s">
        <v>54</v>
      </c>
      <c r="H225" s="6" t="s">
        <v>55</v>
      </c>
      <c r="I225" s="6" t="s">
        <v>71</v>
      </c>
      <c r="J225" s="6" t="s">
        <v>13</v>
      </c>
      <c r="K225" s="6" t="s">
        <v>14</v>
      </c>
      <c r="L225" s="6" t="s">
        <v>34</v>
      </c>
      <c r="M225" s="6" t="s">
        <v>204</v>
      </c>
      <c r="N225" s="6" t="s">
        <v>35</v>
      </c>
      <c r="O225" s="6" t="s">
        <v>35</v>
      </c>
      <c r="P225" s="6" t="s">
        <v>35</v>
      </c>
      <c r="Q225" s="14">
        <v>1048</v>
      </c>
      <c r="R225">
        <v>7</v>
      </c>
    </row>
    <row r="226" spans="7:18" ht="12.75">
      <c r="G226" s="6" t="s">
        <v>54</v>
      </c>
      <c r="H226" s="6" t="s">
        <v>55</v>
      </c>
      <c r="I226" s="6" t="s">
        <v>57</v>
      </c>
      <c r="J226" s="6" t="s">
        <v>14</v>
      </c>
      <c r="K226" s="6" t="s">
        <v>14</v>
      </c>
      <c r="L226" s="6" t="s">
        <v>34</v>
      </c>
      <c r="M226" s="6" t="s">
        <v>145</v>
      </c>
      <c r="N226" s="6" t="s">
        <v>35</v>
      </c>
      <c r="O226" s="6" t="s">
        <v>35</v>
      </c>
      <c r="P226" s="6" t="s">
        <v>35</v>
      </c>
      <c r="Q226" s="14">
        <v>0</v>
      </c>
      <c r="R226">
        <v>10</v>
      </c>
    </row>
    <row r="227" spans="7:18" ht="12.75">
      <c r="G227" s="6" t="s">
        <v>54</v>
      </c>
      <c r="H227" s="6" t="s">
        <v>55</v>
      </c>
      <c r="I227" s="6" t="s">
        <v>56</v>
      </c>
      <c r="J227" s="6" t="s">
        <v>57</v>
      </c>
      <c r="K227" s="6" t="s">
        <v>58</v>
      </c>
      <c r="L227" s="6" t="s">
        <v>34</v>
      </c>
      <c r="M227" s="6" t="s">
        <v>59</v>
      </c>
      <c r="N227" s="6" t="s">
        <v>35</v>
      </c>
      <c r="O227" s="6" t="s">
        <v>35</v>
      </c>
      <c r="P227" s="6" t="s">
        <v>35</v>
      </c>
      <c r="Q227" s="14">
        <v>200</v>
      </c>
      <c r="R227">
        <v>12</v>
      </c>
    </row>
    <row r="228" spans="7:19" ht="12.75">
      <c r="G228" s="6" t="s">
        <v>184</v>
      </c>
      <c r="H228" s="6" t="s">
        <v>185</v>
      </c>
      <c r="I228" s="6" t="s">
        <v>38</v>
      </c>
      <c r="J228" s="6" t="s">
        <v>71</v>
      </c>
      <c r="K228" s="6" t="s">
        <v>14</v>
      </c>
      <c r="L228" s="6" t="s">
        <v>34</v>
      </c>
      <c r="M228" s="6" t="s">
        <v>245</v>
      </c>
      <c r="N228" s="6" t="s">
        <v>35</v>
      </c>
      <c r="O228" s="6" t="s">
        <v>35</v>
      </c>
      <c r="P228" s="6" t="s">
        <v>35</v>
      </c>
      <c r="Q228" s="14">
        <v>400</v>
      </c>
      <c r="R228">
        <v>1</v>
      </c>
      <c r="S228">
        <f>SUM(Q228:Q231)</f>
        <v>1792</v>
      </c>
    </row>
    <row r="229" spans="7:18" ht="12.75">
      <c r="G229" s="6" t="s">
        <v>184</v>
      </c>
      <c r="H229" s="6" t="s">
        <v>185</v>
      </c>
      <c r="I229" s="6" t="s">
        <v>98</v>
      </c>
      <c r="J229" s="6" t="s">
        <v>57</v>
      </c>
      <c r="K229" s="6" t="s">
        <v>57</v>
      </c>
      <c r="L229" s="6" t="s">
        <v>34</v>
      </c>
      <c r="M229" s="6" t="s">
        <v>379</v>
      </c>
      <c r="N229" s="6" t="s">
        <v>35</v>
      </c>
      <c r="O229" s="6" t="s">
        <v>35</v>
      </c>
      <c r="P229" s="6" t="s">
        <v>35</v>
      </c>
      <c r="Q229" s="14">
        <v>425</v>
      </c>
      <c r="R229">
        <v>3</v>
      </c>
    </row>
    <row r="230" spans="7:18" ht="12.75">
      <c r="G230" s="6" t="s">
        <v>184</v>
      </c>
      <c r="H230" s="6" t="s">
        <v>185</v>
      </c>
      <c r="I230" s="6" t="s">
        <v>76</v>
      </c>
      <c r="J230" s="6" t="s">
        <v>14</v>
      </c>
      <c r="K230" s="6" t="s">
        <v>13</v>
      </c>
      <c r="L230" s="6" t="s">
        <v>34</v>
      </c>
      <c r="M230" s="6" t="s">
        <v>332</v>
      </c>
      <c r="N230" s="6" t="s">
        <v>35</v>
      </c>
      <c r="O230" s="6" t="s">
        <v>35</v>
      </c>
      <c r="P230" s="6" t="s">
        <v>35</v>
      </c>
      <c r="Q230" s="14">
        <v>468</v>
      </c>
      <c r="R230">
        <v>6</v>
      </c>
    </row>
    <row r="231" spans="7:18" ht="12.75">
      <c r="G231" s="6" t="s">
        <v>184</v>
      </c>
      <c r="H231" s="6" t="s">
        <v>185</v>
      </c>
      <c r="I231" s="6" t="s">
        <v>94</v>
      </c>
      <c r="J231" s="6" t="s">
        <v>14</v>
      </c>
      <c r="K231" s="6" t="s">
        <v>14</v>
      </c>
      <c r="L231" s="6" t="s">
        <v>34</v>
      </c>
      <c r="M231" s="6" t="s">
        <v>186</v>
      </c>
      <c r="N231" s="6" t="s">
        <v>35</v>
      </c>
      <c r="O231" s="6" t="s">
        <v>35</v>
      </c>
      <c r="P231" s="6" t="s">
        <v>35</v>
      </c>
      <c r="Q231" s="14">
        <v>499</v>
      </c>
      <c r="R231">
        <v>7</v>
      </c>
    </row>
    <row r="232" spans="7:19" ht="12.75">
      <c r="G232" s="6" t="s">
        <v>172</v>
      </c>
      <c r="H232" s="6" t="s">
        <v>144</v>
      </c>
      <c r="I232" s="6" t="s">
        <v>94</v>
      </c>
      <c r="J232" s="6" t="s">
        <v>14</v>
      </c>
      <c r="K232" s="6" t="s">
        <v>42</v>
      </c>
      <c r="L232" s="6" t="s">
        <v>34</v>
      </c>
      <c r="M232" s="6" t="s">
        <v>240</v>
      </c>
      <c r="N232" s="6" t="s">
        <v>35</v>
      </c>
      <c r="O232" s="6" t="s">
        <v>35</v>
      </c>
      <c r="P232" s="6" t="s">
        <v>35</v>
      </c>
      <c r="Q232" s="14">
        <v>666</v>
      </c>
      <c r="R232">
        <v>1</v>
      </c>
      <c r="S232">
        <f>SUM(Q232:Q236)</f>
        <v>2610</v>
      </c>
    </row>
    <row r="233" spans="7:18" ht="12.75">
      <c r="G233" s="6" t="s">
        <v>172</v>
      </c>
      <c r="H233" s="6" t="s">
        <v>144</v>
      </c>
      <c r="I233" s="6" t="s">
        <v>174</v>
      </c>
      <c r="J233" s="6" t="s">
        <v>42</v>
      </c>
      <c r="K233" s="6" t="s">
        <v>136</v>
      </c>
      <c r="L233" s="6" t="s">
        <v>34</v>
      </c>
      <c r="M233" s="6" t="s">
        <v>382</v>
      </c>
      <c r="N233" s="6" t="s">
        <v>35</v>
      </c>
      <c r="O233" s="6" t="s">
        <v>35</v>
      </c>
      <c r="P233" s="6" t="s">
        <v>35</v>
      </c>
      <c r="Q233" s="14">
        <v>709</v>
      </c>
      <c r="R233">
        <v>3</v>
      </c>
    </row>
    <row r="234" spans="7:18" ht="12.75">
      <c r="G234" s="6" t="s">
        <v>172</v>
      </c>
      <c r="H234" s="6" t="s">
        <v>144</v>
      </c>
      <c r="I234" s="6" t="s">
        <v>204</v>
      </c>
      <c r="J234" s="6" t="s">
        <v>94</v>
      </c>
      <c r="K234" s="6" t="s">
        <v>33</v>
      </c>
      <c r="L234" s="6" t="s">
        <v>34</v>
      </c>
      <c r="M234" s="6" t="s">
        <v>129</v>
      </c>
      <c r="N234" s="6" t="s">
        <v>35</v>
      </c>
      <c r="O234" s="6" t="s">
        <v>35</v>
      </c>
      <c r="P234" s="6" t="s">
        <v>35</v>
      </c>
      <c r="Q234" s="14">
        <v>823</v>
      </c>
      <c r="R234">
        <v>4</v>
      </c>
    </row>
    <row r="235" spans="7:18" ht="12.75">
      <c r="G235" s="6" t="s">
        <v>172</v>
      </c>
      <c r="H235" s="6" t="s">
        <v>144</v>
      </c>
      <c r="I235" s="6" t="s">
        <v>42</v>
      </c>
      <c r="J235" s="6" t="s">
        <v>58</v>
      </c>
      <c r="K235" s="6" t="s">
        <v>136</v>
      </c>
      <c r="L235" s="6" t="s">
        <v>34</v>
      </c>
      <c r="M235" s="6" t="s">
        <v>341</v>
      </c>
      <c r="N235" s="6" t="s">
        <v>35</v>
      </c>
      <c r="O235" s="6" t="s">
        <v>35</v>
      </c>
      <c r="P235" s="6" t="s">
        <v>35</v>
      </c>
      <c r="Q235" s="14">
        <v>780</v>
      </c>
      <c r="R235">
        <v>6</v>
      </c>
    </row>
    <row r="236" spans="7:18" ht="12.75">
      <c r="G236" s="6" t="s">
        <v>172</v>
      </c>
      <c r="H236" s="6" t="s">
        <v>144</v>
      </c>
      <c r="I236" s="6" t="s">
        <v>173</v>
      </c>
      <c r="J236" s="6" t="s">
        <v>174</v>
      </c>
      <c r="K236" s="6" t="s">
        <v>175</v>
      </c>
      <c r="L236" s="6" t="s">
        <v>119</v>
      </c>
      <c r="M236" s="6" t="s">
        <v>176</v>
      </c>
      <c r="N236" s="6" t="s">
        <v>35</v>
      </c>
      <c r="O236" s="6" t="s">
        <v>35</v>
      </c>
      <c r="P236" s="6" t="s">
        <v>35</v>
      </c>
      <c r="Q236" s="14">
        <v>-368</v>
      </c>
      <c r="R236">
        <v>7</v>
      </c>
    </row>
    <row r="237" spans="7:19" ht="12.75">
      <c r="G237" s="6" t="s">
        <v>326</v>
      </c>
      <c r="H237" s="6" t="s">
        <v>327</v>
      </c>
      <c r="I237" s="6" t="s">
        <v>42</v>
      </c>
      <c r="J237" s="6" t="s">
        <v>14</v>
      </c>
      <c r="K237" s="6" t="s">
        <v>71</v>
      </c>
      <c r="L237" s="6" t="s">
        <v>119</v>
      </c>
      <c r="M237" s="6" t="s">
        <v>393</v>
      </c>
      <c r="N237" s="6" t="s">
        <v>35</v>
      </c>
      <c r="O237" s="6" t="s">
        <v>35</v>
      </c>
      <c r="P237" s="6" t="s">
        <v>35</v>
      </c>
      <c r="Q237" s="14">
        <v>617</v>
      </c>
      <c r="R237">
        <v>3</v>
      </c>
      <c r="S237">
        <f>SUM(Q237:Q241)</f>
        <v>1658</v>
      </c>
    </row>
    <row r="238" spans="7:18" ht="12.75">
      <c r="G238" s="6" t="s">
        <v>326</v>
      </c>
      <c r="H238" s="6" t="s">
        <v>327</v>
      </c>
      <c r="I238" s="6" t="s">
        <v>94</v>
      </c>
      <c r="J238" s="6" t="s">
        <v>14</v>
      </c>
      <c r="K238" s="6" t="s">
        <v>14</v>
      </c>
      <c r="L238" s="6" t="s">
        <v>34</v>
      </c>
      <c r="M238" s="6" t="s">
        <v>186</v>
      </c>
      <c r="N238" s="6" t="s">
        <v>35</v>
      </c>
      <c r="O238" s="6" t="s">
        <v>35</v>
      </c>
      <c r="P238" s="6" t="s">
        <v>35</v>
      </c>
      <c r="Q238" s="14">
        <v>977</v>
      </c>
      <c r="R238">
        <v>4</v>
      </c>
    </row>
    <row r="239" spans="7:18" ht="12.75">
      <c r="G239" s="6" t="s">
        <v>326</v>
      </c>
      <c r="H239" s="6" t="s">
        <v>327</v>
      </c>
      <c r="I239" s="6" t="s">
        <v>13</v>
      </c>
      <c r="J239" s="6" t="s">
        <v>14</v>
      </c>
      <c r="K239" s="6" t="s">
        <v>14</v>
      </c>
      <c r="L239" s="6" t="s">
        <v>34</v>
      </c>
      <c r="M239" s="6" t="s">
        <v>93</v>
      </c>
      <c r="N239" s="6" t="s">
        <v>35</v>
      </c>
      <c r="O239" s="6" t="s">
        <v>35</v>
      </c>
      <c r="P239" s="6" t="s">
        <v>35</v>
      </c>
      <c r="Q239" s="14">
        <v>366</v>
      </c>
      <c r="R239">
        <v>5</v>
      </c>
    </row>
    <row r="240" spans="7:18" ht="12.75">
      <c r="G240" s="6" t="s">
        <v>326</v>
      </c>
      <c r="H240" s="6" t="s">
        <v>327</v>
      </c>
      <c r="I240" s="6" t="s">
        <v>42</v>
      </c>
      <c r="J240" s="6" t="s">
        <v>14</v>
      </c>
      <c r="K240" s="6" t="s">
        <v>13</v>
      </c>
      <c r="L240" s="6" t="s">
        <v>103</v>
      </c>
      <c r="M240" s="6" t="s">
        <v>364</v>
      </c>
      <c r="N240" s="6" t="s">
        <v>35</v>
      </c>
      <c r="O240" s="6" t="s">
        <v>35</v>
      </c>
      <c r="P240" s="6" t="s">
        <v>35</v>
      </c>
      <c r="Q240" s="14">
        <v>-302</v>
      </c>
      <c r="R240">
        <v>6</v>
      </c>
    </row>
    <row r="241" spans="7:18" ht="12.75">
      <c r="G241" s="6" t="s">
        <v>326</v>
      </c>
      <c r="H241" s="6" t="s">
        <v>327</v>
      </c>
      <c r="I241" s="6" t="s">
        <v>189</v>
      </c>
      <c r="J241" s="6" t="s">
        <v>14</v>
      </c>
      <c r="K241" s="6" t="s">
        <v>58</v>
      </c>
      <c r="L241" s="6" t="s">
        <v>119</v>
      </c>
      <c r="M241" s="6" t="s">
        <v>328</v>
      </c>
      <c r="N241" s="6" t="s">
        <v>35</v>
      </c>
      <c r="O241" s="6" t="s">
        <v>35</v>
      </c>
      <c r="P241" s="6" t="s">
        <v>35</v>
      </c>
      <c r="Q241" s="14">
        <v>0</v>
      </c>
      <c r="R241">
        <v>10</v>
      </c>
    </row>
    <row r="242" spans="7:19" ht="12.75">
      <c r="G242" s="6" t="s">
        <v>200</v>
      </c>
      <c r="H242" s="6" t="s">
        <v>201</v>
      </c>
      <c r="I242" s="6" t="s">
        <v>216</v>
      </c>
      <c r="J242" s="6" t="s">
        <v>71</v>
      </c>
      <c r="K242" s="6" t="s">
        <v>13</v>
      </c>
      <c r="L242" s="6" t="s">
        <v>34</v>
      </c>
      <c r="M242" s="6" t="s">
        <v>269</v>
      </c>
      <c r="N242" s="6" t="s">
        <v>35</v>
      </c>
      <c r="O242" s="6" t="s">
        <v>35</v>
      </c>
      <c r="P242" s="6" t="s">
        <v>35</v>
      </c>
      <c r="Q242" s="14">
        <v>1466</v>
      </c>
      <c r="R242">
        <v>1</v>
      </c>
      <c r="S242">
        <f>SUM(Q242:Q246)</f>
        <v>7451</v>
      </c>
    </row>
    <row r="243" spans="7:18" ht="12.75">
      <c r="G243" s="6" t="s">
        <v>200</v>
      </c>
      <c r="H243" s="6" t="s">
        <v>201</v>
      </c>
      <c r="I243" s="6" t="s">
        <v>380</v>
      </c>
      <c r="J243" s="6" t="s">
        <v>13</v>
      </c>
      <c r="K243" s="6" t="s">
        <v>71</v>
      </c>
      <c r="L243" s="6" t="s">
        <v>34</v>
      </c>
      <c r="M243" s="6" t="s">
        <v>143</v>
      </c>
      <c r="N243" s="6" t="s">
        <v>35</v>
      </c>
      <c r="O243" s="6" t="s">
        <v>35</v>
      </c>
      <c r="P243" s="6" t="s">
        <v>35</v>
      </c>
      <c r="Q243" s="14">
        <v>1772</v>
      </c>
      <c r="R243">
        <v>3</v>
      </c>
    </row>
    <row r="244" spans="7:18" ht="12.75">
      <c r="G244" s="6" t="s">
        <v>200</v>
      </c>
      <c r="H244" s="6" t="s">
        <v>201</v>
      </c>
      <c r="I244" s="6" t="s">
        <v>411</v>
      </c>
      <c r="J244" s="6" t="s">
        <v>71</v>
      </c>
      <c r="K244" s="6" t="s">
        <v>43</v>
      </c>
      <c r="L244" s="6" t="s">
        <v>34</v>
      </c>
      <c r="M244" s="6" t="s">
        <v>354</v>
      </c>
      <c r="N244" s="6" t="s">
        <v>35</v>
      </c>
      <c r="O244" s="6" t="s">
        <v>35</v>
      </c>
      <c r="P244" s="6" t="s">
        <v>35</v>
      </c>
      <c r="Q244" s="14">
        <v>1221</v>
      </c>
      <c r="R244">
        <v>4</v>
      </c>
    </row>
    <row r="245" spans="7:18" ht="12.75">
      <c r="G245" s="6" t="s">
        <v>200</v>
      </c>
      <c r="H245" s="6" t="s">
        <v>201</v>
      </c>
      <c r="I245" s="6" t="s">
        <v>351</v>
      </c>
      <c r="J245" s="6" t="s">
        <v>71</v>
      </c>
      <c r="K245" s="6" t="s">
        <v>58</v>
      </c>
      <c r="L245" s="6" t="s">
        <v>34</v>
      </c>
      <c r="M245" s="6" t="s">
        <v>352</v>
      </c>
      <c r="N245" s="6" t="s">
        <v>35</v>
      </c>
      <c r="O245" s="6" t="s">
        <v>35</v>
      </c>
      <c r="P245" s="6" t="s">
        <v>35</v>
      </c>
      <c r="Q245" s="14">
        <v>1245</v>
      </c>
      <c r="R245">
        <v>6</v>
      </c>
    </row>
    <row r="246" spans="7:18" ht="12.75">
      <c r="G246" s="6" t="s">
        <v>200</v>
      </c>
      <c r="H246" s="6" t="s">
        <v>201</v>
      </c>
      <c r="I246" s="6" t="s">
        <v>202</v>
      </c>
      <c r="J246" s="6" t="s">
        <v>93</v>
      </c>
      <c r="K246" s="6" t="s">
        <v>52</v>
      </c>
      <c r="L246" s="6" t="s">
        <v>119</v>
      </c>
      <c r="M246" s="6" t="s">
        <v>203</v>
      </c>
      <c r="N246" s="6" t="s">
        <v>35</v>
      </c>
      <c r="O246" s="6" t="s">
        <v>35</v>
      </c>
      <c r="P246" s="6" t="s">
        <v>35</v>
      </c>
      <c r="Q246" s="14">
        <v>1747</v>
      </c>
      <c r="R246">
        <v>7</v>
      </c>
    </row>
    <row r="247" spans="7:19" ht="12.75">
      <c r="G247" s="6" t="s">
        <v>205</v>
      </c>
      <c r="H247" s="6" t="s">
        <v>201</v>
      </c>
      <c r="I247" s="6" t="s">
        <v>183</v>
      </c>
      <c r="J247" s="6" t="s">
        <v>13</v>
      </c>
      <c r="K247" s="6" t="s">
        <v>13</v>
      </c>
      <c r="L247" s="6" t="s">
        <v>34</v>
      </c>
      <c r="M247" s="6" t="s">
        <v>120</v>
      </c>
      <c r="N247" s="6" t="s">
        <v>35</v>
      </c>
      <c r="O247" s="6" t="s">
        <v>35</v>
      </c>
      <c r="P247" s="6" t="s">
        <v>35</v>
      </c>
      <c r="Q247" s="14">
        <v>1466</v>
      </c>
      <c r="R247">
        <v>1</v>
      </c>
      <c r="S247">
        <f>SUM(Q247:Q252)</f>
        <v>7908</v>
      </c>
    </row>
    <row r="248" spans="7:18" ht="12.75">
      <c r="G248" s="6" t="s">
        <v>205</v>
      </c>
      <c r="H248" s="6" t="s">
        <v>201</v>
      </c>
      <c r="I248" s="6" t="s">
        <v>216</v>
      </c>
      <c r="J248" s="6" t="s">
        <v>14</v>
      </c>
      <c r="K248" s="6" t="s">
        <v>13</v>
      </c>
      <c r="L248" s="6" t="s">
        <v>34</v>
      </c>
      <c r="M248" s="6" t="s">
        <v>239</v>
      </c>
      <c r="N248" s="6" t="s">
        <v>35</v>
      </c>
      <c r="O248" s="6" t="s">
        <v>35</v>
      </c>
      <c r="P248" s="6" t="s">
        <v>35</v>
      </c>
      <c r="Q248" s="14">
        <v>1772</v>
      </c>
      <c r="R248">
        <v>3</v>
      </c>
    </row>
    <row r="249" spans="7:18" ht="12.75">
      <c r="G249" s="6" t="s">
        <v>205</v>
      </c>
      <c r="H249" s="6" t="s">
        <v>201</v>
      </c>
      <c r="I249" s="6" t="s">
        <v>216</v>
      </c>
      <c r="J249" s="6" t="s">
        <v>57</v>
      </c>
      <c r="K249" s="6" t="s">
        <v>83</v>
      </c>
      <c r="L249" s="6" t="s">
        <v>34</v>
      </c>
      <c r="M249" s="6" t="s">
        <v>414</v>
      </c>
      <c r="N249" s="6" t="s">
        <v>35</v>
      </c>
      <c r="O249" s="6" t="s">
        <v>35</v>
      </c>
      <c r="P249" s="6" t="s">
        <v>35</v>
      </c>
      <c r="Q249" s="14">
        <v>1221</v>
      </c>
      <c r="R249">
        <v>4</v>
      </c>
    </row>
    <row r="250" spans="7:18" ht="12.75">
      <c r="G250" s="6" t="s">
        <v>205</v>
      </c>
      <c r="H250" s="6" t="s">
        <v>201</v>
      </c>
      <c r="I250" s="6" t="s">
        <v>57</v>
      </c>
      <c r="J250" s="6" t="s">
        <v>14</v>
      </c>
      <c r="K250" s="6" t="s">
        <v>13</v>
      </c>
      <c r="L250" s="6" t="s">
        <v>34</v>
      </c>
      <c r="M250" s="6" t="s">
        <v>254</v>
      </c>
      <c r="N250" s="6" t="s">
        <v>35</v>
      </c>
      <c r="O250" s="6" t="s">
        <v>35</v>
      </c>
      <c r="P250" s="6" t="s">
        <v>35</v>
      </c>
      <c r="Q250" s="14">
        <v>457</v>
      </c>
      <c r="R250">
        <v>5</v>
      </c>
    </row>
    <row r="251" spans="7:18" ht="12.75">
      <c r="G251" s="6" t="s">
        <v>205</v>
      </c>
      <c r="H251" s="6" t="s">
        <v>201</v>
      </c>
      <c r="I251" s="6" t="s">
        <v>52</v>
      </c>
      <c r="J251" s="6" t="s">
        <v>71</v>
      </c>
      <c r="K251" s="6" t="s">
        <v>32</v>
      </c>
      <c r="L251" s="6" t="s">
        <v>34</v>
      </c>
      <c r="M251" s="6" t="s">
        <v>350</v>
      </c>
      <c r="N251" s="6" t="s">
        <v>35</v>
      </c>
      <c r="O251" s="6" t="s">
        <v>35</v>
      </c>
      <c r="P251" s="6" t="s">
        <v>35</v>
      </c>
      <c r="Q251" s="14">
        <v>1245</v>
      </c>
      <c r="R251">
        <v>6</v>
      </c>
    </row>
    <row r="252" spans="7:18" ht="12.75">
      <c r="G252" s="6" t="s">
        <v>205</v>
      </c>
      <c r="H252" s="6" t="s">
        <v>201</v>
      </c>
      <c r="I252" s="6" t="s">
        <v>153</v>
      </c>
      <c r="J252" s="6" t="s">
        <v>58</v>
      </c>
      <c r="K252" s="6" t="s">
        <v>76</v>
      </c>
      <c r="L252" s="6" t="s">
        <v>34</v>
      </c>
      <c r="M252" s="6" t="s">
        <v>206</v>
      </c>
      <c r="N252" s="6" t="s">
        <v>35</v>
      </c>
      <c r="O252" s="6" t="s">
        <v>35</v>
      </c>
      <c r="P252" s="6" t="s">
        <v>35</v>
      </c>
      <c r="Q252" s="14">
        <v>1747</v>
      </c>
      <c r="R252">
        <v>7</v>
      </c>
    </row>
    <row r="253" spans="7:19" ht="12.75">
      <c r="G253" s="6" t="s">
        <v>88</v>
      </c>
      <c r="H253" s="6" t="s">
        <v>89</v>
      </c>
      <c r="I253" s="6" t="s">
        <v>216</v>
      </c>
      <c r="J253" s="6" t="s">
        <v>39</v>
      </c>
      <c r="K253" s="6" t="s">
        <v>14</v>
      </c>
      <c r="L253" s="6" t="s">
        <v>34</v>
      </c>
      <c r="M253" s="6" t="s">
        <v>230</v>
      </c>
      <c r="N253" s="6" t="s">
        <v>35</v>
      </c>
      <c r="O253" s="6" t="s">
        <v>35</v>
      </c>
      <c r="P253" s="6" t="s">
        <v>35</v>
      </c>
      <c r="Q253" s="14">
        <v>400</v>
      </c>
      <c r="R253">
        <v>1</v>
      </c>
      <c r="S253">
        <f>SUM(Q253:Q259)</f>
        <v>1457</v>
      </c>
    </row>
    <row r="254" spans="7:18" ht="12.75">
      <c r="G254" s="6" t="s">
        <v>88</v>
      </c>
      <c r="H254" s="6" t="s">
        <v>89</v>
      </c>
      <c r="I254" s="6" t="s">
        <v>47</v>
      </c>
      <c r="J254" s="6" t="s">
        <v>13</v>
      </c>
      <c r="K254" s="6" t="s">
        <v>13</v>
      </c>
      <c r="L254" s="6" t="s">
        <v>34</v>
      </c>
      <c r="M254" s="6" t="s">
        <v>381</v>
      </c>
      <c r="N254" s="6" t="s">
        <v>35</v>
      </c>
      <c r="O254" s="6" t="s">
        <v>35</v>
      </c>
      <c r="P254" s="6" t="s">
        <v>35</v>
      </c>
      <c r="Q254" s="14">
        <v>425</v>
      </c>
      <c r="R254">
        <v>3</v>
      </c>
    </row>
    <row r="255" spans="7:18" ht="12.75">
      <c r="G255" s="6" t="s">
        <v>88</v>
      </c>
      <c r="H255" s="6" t="s">
        <v>89</v>
      </c>
      <c r="I255" s="6" t="s">
        <v>133</v>
      </c>
      <c r="J255" s="6" t="s">
        <v>13</v>
      </c>
      <c r="K255" s="6" t="s">
        <v>39</v>
      </c>
      <c r="L255" s="6" t="s">
        <v>34</v>
      </c>
      <c r="M255" s="6" t="s">
        <v>408</v>
      </c>
      <c r="N255" s="6" t="s">
        <v>35</v>
      </c>
      <c r="O255" s="6" t="s">
        <v>35</v>
      </c>
      <c r="P255" s="6" t="s">
        <v>35</v>
      </c>
      <c r="Q255" s="14">
        <v>494</v>
      </c>
      <c r="R255">
        <v>4</v>
      </c>
    </row>
    <row r="256" spans="7:18" ht="12.75">
      <c r="G256" s="6" t="s">
        <v>88</v>
      </c>
      <c r="H256" s="6" t="s">
        <v>89</v>
      </c>
      <c r="I256" s="6" t="s">
        <v>40</v>
      </c>
      <c r="J256" s="6" t="s">
        <v>13</v>
      </c>
      <c r="K256" s="6" t="s">
        <v>57</v>
      </c>
      <c r="L256" s="6" t="s">
        <v>34</v>
      </c>
      <c r="M256" s="6" t="s">
        <v>424</v>
      </c>
      <c r="N256" s="6" t="s">
        <v>35</v>
      </c>
      <c r="O256" s="6" t="s">
        <v>35</v>
      </c>
      <c r="P256" s="6" t="s">
        <v>35</v>
      </c>
      <c r="Q256" s="14">
        <v>21</v>
      </c>
      <c r="R256">
        <v>5</v>
      </c>
    </row>
    <row r="257" spans="7:18" ht="12.75">
      <c r="G257" s="6" t="s">
        <v>88</v>
      </c>
      <c r="H257" s="6" t="s">
        <v>89</v>
      </c>
      <c r="I257" s="6" t="s">
        <v>174</v>
      </c>
      <c r="J257" s="6" t="s">
        <v>71</v>
      </c>
      <c r="K257" s="6" t="s">
        <v>13</v>
      </c>
      <c r="L257" s="6" t="s">
        <v>34</v>
      </c>
      <c r="M257" s="6" t="s">
        <v>84</v>
      </c>
      <c r="N257" s="6" t="s">
        <v>35</v>
      </c>
      <c r="O257" s="6" t="s">
        <v>35</v>
      </c>
      <c r="P257" s="6" t="s">
        <v>35</v>
      </c>
      <c r="Q257" s="14">
        <v>468</v>
      </c>
      <c r="R257">
        <v>6</v>
      </c>
    </row>
    <row r="258" spans="7:18" ht="12.75">
      <c r="G258" s="6" t="s">
        <v>88</v>
      </c>
      <c r="H258" s="6" t="s">
        <v>89</v>
      </c>
      <c r="I258" s="6" t="s">
        <v>153</v>
      </c>
      <c r="J258" s="6" t="s">
        <v>71</v>
      </c>
      <c r="K258" s="6" t="s">
        <v>43</v>
      </c>
      <c r="L258" s="6" t="s">
        <v>103</v>
      </c>
      <c r="M258" s="6" t="s">
        <v>171</v>
      </c>
      <c r="N258" s="6" t="s">
        <v>35</v>
      </c>
      <c r="O258" s="6" t="s">
        <v>35</v>
      </c>
      <c r="P258" s="6" t="s">
        <v>35</v>
      </c>
      <c r="Q258" s="14">
        <v>-351</v>
      </c>
      <c r="R258">
        <v>7</v>
      </c>
    </row>
    <row r="259" spans="7:18" ht="12.75">
      <c r="G259" s="6" t="s">
        <v>88</v>
      </c>
      <c r="H259" s="6" t="s">
        <v>89</v>
      </c>
      <c r="I259" s="6" t="s">
        <v>90</v>
      </c>
      <c r="J259" s="6" t="s">
        <v>71</v>
      </c>
      <c r="K259" s="6" t="s">
        <v>14</v>
      </c>
      <c r="L259" s="6" t="s">
        <v>34</v>
      </c>
      <c r="M259" s="6" t="s">
        <v>91</v>
      </c>
      <c r="N259" s="6" t="s">
        <v>35</v>
      </c>
      <c r="O259" s="6" t="s">
        <v>35</v>
      </c>
      <c r="P259" s="6" t="s">
        <v>35</v>
      </c>
      <c r="Q259" s="14">
        <v>0</v>
      </c>
      <c r="R259">
        <v>12</v>
      </c>
    </row>
    <row r="260" spans="7:19" ht="12.75">
      <c r="G260" s="6" t="s">
        <v>112</v>
      </c>
      <c r="H260" s="6" t="s">
        <v>147</v>
      </c>
      <c r="I260" s="6" t="s">
        <v>83</v>
      </c>
      <c r="J260" s="6" t="s">
        <v>13</v>
      </c>
      <c r="K260" s="6" t="s">
        <v>71</v>
      </c>
      <c r="L260" s="6" t="s">
        <v>34</v>
      </c>
      <c r="M260" s="6" t="s">
        <v>248</v>
      </c>
      <c r="N260" s="6" t="s">
        <v>35</v>
      </c>
      <c r="O260" s="6" t="s">
        <v>35</v>
      </c>
      <c r="P260" s="6" t="s">
        <v>35</v>
      </c>
      <c r="Q260" s="14">
        <v>600</v>
      </c>
      <c r="R260">
        <v>1</v>
      </c>
      <c r="S260">
        <f>SUM(Q260:Q265)</f>
        <v>1110</v>
      </c>
    </row>
    <row r="261" spans="7:18" ht="12.75">
      <c r="G261" s="6" t="s">
        <v>112</v>
      </c>
      <c r="H261" s="6" t="s">
        <v>147</v>
      </c>
      <c r="I261" s="6" t="s">
        <v>384</v>
      </c>
      <c r="J261" s="6" t="s">
        <v>72</v>
      </c>
      <c r="K261" s="6" t="s">
        <v>52</v>
      </c>
      <c r="L261" s="6" t="s">
        <v>103</v>
      </c>
      <c r="M261" s="6" t="s">
        <v>385</v>
      </c>
      <c r="N261" s="6" t="s">
        <v>35</v>
      </c>
      <c r="O261" s="6" t="s">
        <v>35</v>
      </c>
      <c r="P261" s="6" t="s">
        <v>35</v>
      </c>
      <c r="Q261" s="14">
        <v>-681</v>
      </c>
      <c r="R261">
        <v>3</v>
      </c>
    </row>
    <row r="262" spans="7:18" ht="12.75">
      <c r="G262" s="6" t="s">
        <v>112</v>
      </c>
      <c r="H262" s="6" t="s">
        <v>147</v>
      </c>
      <c r="I262" s="6" t="s">
        <v>145</v>
      </c>
      <c r="J262" s="6" t="s">
        <v>13</v>
      </c>
      <c r="K262" s="6" t="s">
        <v>72</v>
      </c>
      <c r="L262" s="6" t="s">
        <v>34</v>
      </c>
      <c r="M262" s="6" t="s">
        <v>406</v>
      </c>
      <c r="N262" s="6" t="s">
        <v>35</v>
      </c>
      <c r="O262" s="6" t="s">
        <v>35</v>
      </c>
      <c r="P262" s="6" t="s">
        <v>35</v>
      </c>
      <c r="Q262" s="14">
        <v>741</v>
      </c>
      <c r="R262">
        <v>4</v>
      </c>
    </row>
    <row r="263" spans="7:18" ht="12.75">
      <c r="G263" s="6" t="s">
        <v>112</v>
      </c>
      <c r="H263" s="6" t="s">
        <v>147</v>
      </c>
      <c r="I263" s="6" t="s">
        <v>249</v>
      </c>
      <c r="J263" s="6" t="s">
        <v>93</v>
      </c>
      <c r="K263" s="6" t="s">
        <v>94</v>
      </c>
      <c r="L263" s="6" t="s">
        <v>119</v>
      </c>
      <c r="M263" s="6" t="s">
        <v>344</v>
      </c>
      <c r="N263" s="6" t="s">
        <v>345</v>
      </c>
      <c r="O263" s="6" t="s">
        <v>35</v>
      </c>
      <c r="P263" s="6" t="s">
        <v>35</v>
      </c>
      <c r="Q263" s="14">
        <v>-298</v>
      </c>
      <c r="R263">
        <v>6</v>
      </c>
    </row>
    <row r="264" spans="7:18" ht="12.75">
      <c r="G264" s="6" t="s">
        <v>112</v>
      </c>
      <c r="H264" s="6" t="s">
        <v>147</v>
      </c>
      <c r="I264" s="6" t="s">
        <v>38</v>
      </c>
      <c r="J264" s="6" t="s">
        <v>58</v>
      </c>
      <c r="K264" s="6" t="s">
        <v>71</v>
      </c>
      <c r="L264" s="6" t="s">
        <v>34</v>
      </c>
      <c r="M264" s="6" t="s">
        <v>148</v>
      </c>
      <c r="N264" s="6" t="s">
        <v>35</v>
      </c>
      <c r="O264" s="6" t="s">
        <v>35</v>
      </c>
      <c r="P264" s="6" t="s">
        <v>35</v>
      </c>
      <c r="Q264" s="14">
        <v>748</v>
      </c>
      <c r="R264">
        <v>7</v>
      </c>
    </row>
    <row r="265" spans="7:18" ht="12.75">
      <c r="G265" s="6" t="s">
        <v>112</v>
      </c>
      <c r="H265" s="6" t="s">
        <v>147</v>
      </c>
      <c r="I265" s="6" t="s">
        <v>173</v>
      </c>
      <c r="J265" s="6" t="s">
        <v>57</v>
      </c>
      <c r="K265" s="6" t="s">
        <v>58</v>
      </c>
      <c r="L265" s="6" t="s">
        <v>119</v>
      </c>
      <c r="M265" s="6" t="s">
        <v>322</v>
      </c>
      <c r="N265" s="6" t="s">
        <v>321</v>
      </c>
      <c r="O265" s="6" t="s">
        <v>35</v>
      </c>
      <c r="P265" s="6" t="s">
        <v>35</v>
      </c>
      <c r="Q265" s="14">
        <v>0</v>
      </c>
      <c r="R265">
        <v>10</v>
      </c>
    </row>
    <row r="266" spans="7:19" ht="12.75">
      <c r="G266" s="6" t="s">
        <v>112</v>
      </c>
      <c r="H266" s="6" t="s">
        <v>113</v>
      </c>
      <c r="I266" s="6" t="s">
        <v>234</v>
      </c>
      <c r="J266" s="6" t="s">
        <v>14</v>
      </c>
      <c r="K266" s="6" t="s">
        <v>71</v>
      </c>
      <c r="L266" s="6" t="s">
        <v>103</v>
      </c>
      <c r="M266" s="6" t="s">
        <v>125</v>
      </c>
      <c r="N266" s="6" t="s">
        <v>35</v>
      </c>
      <c r="O266" s="6" t="s">
        <v>35</v>
      </c>
      <c r="P266" s="6" t="s">
        <v>35</v>
      </c>
      <c r="Q266" s="14">
        <v>-387</v>
      </c>
      <c r="R266">
        <v>3</v>
      </c>
      <c r="S266">
        <f>SUM(Q266:Q267)</f>
        <v>-387</v>
      </c>
    </row>
    <row r="267" spans="7:18" ht="12.75">
      <c r="G267" s="6" t="s">
        <v>112</v>
      </c>
      <c r="H267" s="6" t="s">
        <v>113</v>
      </c>
      <c r="I267" s="6" t="s">
        <v>70</v>
      </c>
      <c r="J267" s="6" t="s">
        <v>71</v>
      </c>
      <c r="K267" s="6" t="s">
        <v>14</v>
      </c>
      <c r="L267" s="6" t="s">
        <v>34</v>
      </c>
      <c r="M267" s="6" t="s">
        <v>77</v>
      </c>
      <c r="N267" s="6" t="s">
        <v>35</v>
      </c>
      <c r="O267" s="6" t="s">
        <v>35</v>
      </c>
      <c r="P267" s="6" t="s">
        <v>35</v>
      </c>
      <c r="Q267" s="14">
        <v>0</v>
      </c>
      <c r="R267">
        <v>12</v>
      </c>
    </row>
    <row r="268" spans="7:19" ht="12.75">
      <c r="G268" s="6" t="s">
        <v>29</v>
      </c>
      <c r="H268" s="6" t="s">
        <v>30</v>
      </c>
      <c r="I268" s="6" t="s">
        <v>94</v>
      </c>
      <c r="J268" s="6" t="s">
        <v>14</v>
      </c>
      <c r="K268" s="6" t="s">
        <v>58</v>
      </c>
      <c r="L268" s="6" t="s">
        <v>34</v>
      </c>
      <c r="M268" s="6" t="s">
        <v>241</v>
      </c>
      <c r="N268" s="6" t="s">
        <v>35</v>
      </c>
      <c r="O268" s="6" t="s">
        <v>35</v>
      </c>
      <c r="P268" s="6" t="s">
        <v>35</v>
      </c>
      <c r="Q268" s="14">
        <v>600</v>
      </c>
      <c r="R268">
        <v>1</v>
      </c>
      <c r="S268">
        <f>SUM(Q268:Q275)</f>
        <v>3070</v>
      </c>
    </row>
    <row r="269" spans="7:18" ht="12.75">
      <c r="G269" s="6" t="s">
        <v>29</v>
      </c>
      <c r="H269" s="6" t="s">
        <v>30</v>
      </c>
      <c r="I269" s="6" t="s">
        <v>133</v>
      </c>
      <c r="J269" s="6" t="s">
        <v>71</v>
      </c>
      <c r="K269" s="6" t="s">
        <v>72</v>
      </c>
      <c r="L269" s="6" t="s">
        <v>34</v>
      </c>
      <c r="M269" s="6" t="s">
        <v>242</v>
      </c>
      <c r="N269" s="6" t="s">
        <v>35</v>
      </c>
      <c r="O269" s="6" t="s">
        <v>35</v>
      </c>
      <c r="P269" s="6" t="s">
        <v>35</v>
      </c>
      <c r="Q269" s="14">
        <v>638</v>
      </c>
      <c r="R269">
        <v>3</v>
      </c>
    </row>
    <row r="270" spans="7:18" ht="12.75">
      <c r="G270" s="6" t="s">
        <v>29</v>
      </c>
      <c r="H270" s="6" t="s">
        <v>30</v>
      </c>
      <c r="I270" s="6" t="s">
        <v>66</v>
      </c>
      <c r="J270" s="6" t="s">
        <v>57</v>
      </c>
      <c r="K270" s="6" t="s">
        <v>42</v>
      </c>
      <c r="L270" s="6" t="s">
        <v>34</v>
      </c>
      <c r="M270" s="6" t="s">
        <v>237</v>
      </c>
      <c r="N270" s="6" t="s">
        <v>35</v>
      </c>
      <c r="O270" s="6" t="s">
        <v>35</v>
      </c>
      <c r="P270" s="6" t="s">
        <v>35</v>
      </c>
      <c r="Q270" s="14">
        <v>741</v>
      </c>
      <c r="R270">
        <v>4</v>
      </c>
    </row>
    <row r="271" spans="7:18" ht="12.75">
      <c r="G271" s="6" t="s">
        <v>29</v>
      </c>
      <c r="H271" s="6" t="s">
        <v>30</v>
      </c>
      <c r="I271" s="6" t="s">
        <v>346</v>
      </c>
      <c r="J271" s="6" t="s">
        <v>39</v>
      </c>
      <c r="K271" s="6" t="s">
        <v>334</v>
      </c>
      <c r="L271" s="6" t="s">
        <v>119</v>
      </c>
      <c r="M271" s="6" t="s">
        <v>347</v>
      </c>
      <c r="N271" s="6" t="s">
        <v>35</v>
      </c>
      <c r="O271" s="6" t="s">
        <v>35</v>
      </c>
      <c r="P271" s="6" t="s">
        <v>35</v>
      </c>
      <c r="Q271" s="14">
        <v>-298</v>
      </c>
      <c r="R271">
        <v>6</v>
      </c>
    </row>
    <row r="272" spans="7:18" ht="12.75">
      <c r="G272" s="6" t="s">
        <v>29</v>
      </c>
      <c r="H272" s="6" t="s">
        <v>30</v>
      </c>
      <c r="I272" s="6" t="s">
        <v>90</v>
      </c>
      <c r="J272" s="6" t="s">
        <v>71</v>
      </c>
      <c r="K272" s="6" t="s">
        <v>32</v>
      </c>
      <c r="L272" s="6" t="s">
        <v>34</v>
      </c>
      <c r="M272" s="6" t="s">
        <v>159</v>
      </c>
      <c r="N272" s="6" t="s">
        <v>35</v>
      </c>
      <c r="O272" s="6" t="s">
        <v>35</v>
      </c>
      <c r="P272" s="6" t="s">
        <v>35</v>
      </c>
      <c r="Q272" s="14">
        <v>748</v>
      </c>
      <c r="R272">
        <v>7</v>
      </c>
    </row>
    <row r="273" spans="7:18" ht="12.75">
      <c r="G273" s="6" t="s">
        <v>29</v>
      </c>
      <c r="H273" s="6" t="s">
        <v>30</v>
      </c>
      <c r="I273" s="6" t="s">
        <v>204</v>
      </c>
      <c r="J273" s="6" t="s">
        <v>39</v>
      </c>
      <c r="K273" s="6" t="s">
        <v>189</v>
      </c>
      <c r="L273" s="6" t="s">
        <v>34</v>
      </c>
      <c r="M273" s="6" t="s">
        <v>310</v>
      </c>
      <c r="N273" s="6" t="s">
        <v>35</v>
      </c>
      <c r="O273" s="6" t="s">
        <v>35</v>
      </c>
      <c r="P273" s="6" t="s">
        <v>35</v>
      </c>
      <c r="Q273" s="14">
        <v>641</v>
      </c>
      <c r="R273">
        <v>8</v>
      </c>
    </row>
    <row r="274" spans="7:18" ht="12.75">
      <c r="G274" s="6" t="s">
        <v>29</v>
      </c>
      <c r="H274" s="6" t="s">
        <v>30</v>
      </c>
      <c r="I274" s="6" t="s">
        <v>319</v>
      </c>
      <c r="J274" s="6" t="s">
        <v>71</v>
      </c>
      <c r="K274" s="6" t="s">
        <v>57</v>
      </c>
      <c r="L274" s="6" t="s">
        <v>119</v>
      </c>
      <c r="M274" s="6" t="s">
        <v>320</v>
      </c>
      <c r="N274" s="6" t="s">
        <v>321</v>
      </c>
      <c r="O274" s="6" t="s">
        <v>35</v>
      </c>
      <c r="P274" s="6" t="s">
        <v>35</v>
      </c>
      <c r="Q274" s="14">
        <v>0</v>
      </c>
      <c r="R274">
        <v>10</v>
      </c>
    </row>
    <row r="275" spans="7:18" ht="12.75">
      <c r="G275" s="6" t="s">
        <v>29</v>
      </c>
      <c r="H275" s="6" t="s">
        <v>30</v>
      </c>
      <c r="I275" s="6" t="s">
        <v>31</v>
      </c>
      <c r="J275" s="6" t="s">
        <v>32</v>
      </c>
      <c r="K275" s="6" t="s">
        <v>33</v>
      </c>
      <c r="L275" s="6" t="s">
        <v>34</v>
      </c>
      <c r="M275" s="6" t="s">
        <v>18</v>
      </c>
      <c r="N275" s="6" t="s">
        <v>35</v>
      </c>
      <c r="O275" s="6" t="s">
        <v>35</v>
      </c>
      <c r="P275" s="6" t="s">
        <v>35</v>
      </c>
      <c r="Q275" s="14">
        <v>0</v>
      </c>
      <c r="R275">
        <v>11</v>
      </c>
    </row>
    <row r="276" spans="7:19" ht="12.75">
      <c r="G276" s="6" t="s">
        <v>109</v>
      </c>
      <c r="H276" s="6" t="s">
        <v>110</v>
      </c>
      <c r="I276" s="6" t="s">
        <v>14</v>
      </c>
      <c r="J276" s="6" t="s">
        <v>57</v>
      </c>
      <c r="K276" s="6" t="s">
        <v>14</v>
      </c>
      <c r="L276" s="6" t="s">
        <v>34</v>
      </c>
      <c r="M276" s="6" t="s">
        <v>228</v>
      </c>
      <c r="N276" s="6" t="s">
        <v>35</v>
      </c>
      <c r="O276" s="6" t="s">
        <v>35</v>
      </c>
      <c r="P276" s="6" t="s">
        <v>35</v>
      </c>
      <c r="Q276" s="14">
        <v>400</v>
      </c>
      <c r="R276">
        <v>1</v>
      </c>
      <c r="S276">
        <f>SUM(Q276:Q283)</f>
        <v>1950</v>
      </c>
    </row>
    <row r="277" spans="7:18" ht="12.75">
      <c r="G277" s="6" t="s">
        <v>109</v>
      </c>
      <c r="H277" s="6" t="s">
        <v>110</v>
      </c>
      <c r="I277" s="6" t="s">
        <v>133</v>
      </c>
      <c r="J277" s="6" t="s">
        <v>71</v>
      </c>
      <c r="K277" s="6" t="s">
        <v>98</v>
      </c>
      <c r="L277" s="6" t="s">
        <v>119</v>
      </c>
      <c r="M277" s="6" t="s">
        <v>383</v>
      </c>
      <c r="N277" s="6" t="s">
        <v>425</v>
      </c>
      <c r="O277" s="6" t="s">
        <v>35</v>
      </c>
      <c r="P277" s="6" t="s">
        <v>35</v>
      </c>
      <c r="Q277" s="14">
        <v>-175</v>
      </c>
      <c r="R277">
        <v>3</v>
      </c>
    </row>
    <row r="278" spans="7:18" ht="12.75">
      <c r="G278" s="6" t="s">
        <v>109</v>
      </c>
      <c r="H278" s="6" t="s">
        <v>110</v>
      </c>
      <c r="I278" s="6" t="s">
        <v>71</v>
      </c>
      <c r="J278" s="6" t="s">
        <v>14</v>
      </c>
      <c r="K278" s="6" t="s">
        <v>14</v>
      </c>
      <c r="L278" s="6" t="s">
        <v>34</v>
      </c>
      <c r="M278" s="6" t="s">
        <v>38</v>
      </c>
      <c r="N278" s="6" t="s">
        <v>35</v>
      </c>
      <c r="O278" s="6" t="s">
        <v>35</v>
      </c>
      <c r="P278" s="6" t="s">
        <v>35</v>
      </c>
      <c r="Q278" s="14">
        <v>494</v>
      </c>
      <c r="R278">
        <v>4</v>
      </c>
    </row>
    <row r="279" spans="7:18" ht="12.75">
      <c r="G279" s="6" t="s">
        <v>109</v>
      </c>
      <c r="H279" s="6" t="s">
        <v>110</v>
      </c>
      <c r="I279" s="6" t="s">
        <v>14</v>
      </c>
      <c r="J279" s="6" t="s">
        <v>71</v>
      </c>
      <c r="K279" s="6" t="s">
        <v>14</v>
      </c>
      <c r="L279" s="6" t="s">
        <v>34</v>
      </c>
      <c r="M279" s="6" t="s">
        <v>56</v>
      </c>
      <c r="N279" s="6" t="s">
        <v>35</v>
      </c>
      <c r="O279" s="6" t="s">
        <v>35</v>
      </c>
      <c r="P279" s="6" t="s">
        <v>35</v>
      </c>
      <c r="Q279" s="14">
        <v>21</v>
      </c>
      <c r="R279">
        <v>5</v>
      </c>
    </row>
    <row r="280" spans="7:18" ht="12.75">
      <c r="G280" s="6" t="s">
        <v>109</v>
      </c>
      <c r="H280" s="6" t="s">
        <v>110</v>
      </c>
      <c r="I280" s="6" t="s">
        <v>71</v>
      </c>
      <c r="J280" s="6" t="s">
        <v>14</v>
      </c>
      <c r="K280" s="6" t="s">
        <v>14</v>
      </c>
      <c r="L280" s="6" t="s">
        <v>34</v>
      </c>
      <c r="M280" s="6" t="s">
        <v>38</v>
      </c>
      <c r="N280" s="6" t="s">
        <v>35</v>
      </c>
      <c r="O280" s="6" t="s">
        <v>35</v>
      </c>
      <c r="P280" s="6" t="s">
        <v>35</v>
      </c>
      <c r="Q280" s="14">
        <v>468</v>
      </c>
      <c r="R280">
        <v>6</v>
      </c>
    </row>
    <row r="281" spans="7:18" ht="12.75">
      <c r="G281" s="6" t="s">
        <v>109</v>
      </c>
      <c r="H281" s="6" t="s">
        <v>110</v>
      </c>
      <c r="I281" s="6" t="s">
        <v>71</v>
      </c>
      <c r="J281" s="6" t="s">
        <v>14</v>
      </c>
      <c r="K281" s="6" t="s">
        <v>14</v>
      </c>
      <c r="L281" s="6" t="s">
        <v>34</v>
      </c>
      <c r="M281" s="6" t="s">
        <v>38</v>
      </c>
      <c r="N281" s="6" t="s">
        <v>35</v>
      </c>
      <c r="O281" s="6" t="s">
        <v>35</v>
      </c>
      <c r="P281" s="6" t="s">
        <v>35</v>
      </c>
      <c r="Q281" s="14">
        <v>499</v>
      </c>
      <c r="R281">
        <v>7</v>
      </c>
    </row>
    <row r="282" spans="7:18" ht="12.75">
      <c r="G282" s="6" t="s">
        <v>109</v>
      </c>
      <c r="H282" s="6" t="s">
        <v>110</v>
      </c>
      <c r="I282" s="6" t="s">
        <v>40</v>
      </c>
      <c r="J282" s="6" t="s">
        <v>13</v>
      </c>
      <c r="K282" s="6" t="s">
        <v>39</v>
      </c>
      <c r="L282" s="6" t="s">
        <v>34</v>
      </c>
      <c r="M282" s="6" t="s">
        <v>209</v>
      </c>
      <c r="N282" s="6" t="s">
        <v>35</v>
      </c>
      <c r="O282" s="6" t="s">
        <v>35</v>
      </c>
      <c r="P282" s="6" t="s">
        <v>35</v>
      </c>
      <c r="Q282" s="14">
        <v>243</v>
      </c>
      <c r="R282">
        <v>10</v>
      </c>
    </row>
    <row r="283" spans="7:18" ht="12.75">
      <c r="G283" s="6" t="s">
        <v>109</v>
      </c>
      <c r="H283" s="6" t="s">
        <v>110</v>
      </c>
      <c r="I283" s="6" t="s">
        <v>58</v>
      </c>
      <c r="J283" s="6" t="s">
        <v>39</v>
      </c>
      <c r="K283" s="6" t="s">
        <v>13</v>
      </c>
      <c r="L283" s="6" t="s">
        <v>34</v>
      </c>
      <c r="M283" s="6" t="s">
        <v>111</v>
      </c>
      <c r="N283" s="6" t="s">
        <v>35</v>
      </c>
      <c r="O283" s="6" t="s">
        <v>35</v>
      </c>
      <c r="P283" s="6" t="s">
        <v>35</v>
      </c>
      <c r="Q283" s="14">
        <v>0</v>
      </c>
      <c r="R283">
        <v>12</v>
      </c>
    </row>
    <row r="284" spans="7:19" ht="12.75">
      <c r="G284" s="6" t="s">
        <v>109</v>
      </c>
      <c r="H284" s="6" t="s">
        <v>126</v>
      </c>
      <c r="I284" s="6" t="s">
        <v>14</v>
      </c>
      <c r="J284" s="6" t="s">
        <v>14</v>
      </c>
      <c r="K284" s="6" t="s">
        <v>14</v>
      </c>
      <c r="L284" s="6" t="s">
        <v>34</v>
      </c>
      <c r="M284" s="6" t="s">
        <v>14</v>
      </c>
      <c r="N284" s="6" t="s">
        <v>35</v>
      </c>
      <c r="O284" s="6" t="s">
        <v>35</v>
      </c>
      <c r="P284" s="6" t="s">
        <v>35</v>
      </c>
      <c r="Q284" s="14">
        <v>880</v>
      </c>
      <c r="R284">
        <v>13</v>
      </c>
      <c r="S284">
        <f>SUM(Q284:Q284)</f>
        <v>880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</dc:creator>
  <cp:keywords/>
  <dc:description/>
  <cp:lastModifiedBy>HEC</cp:lastModifiedBy>
  <dcterms:created xsi:type="dcterms:W3CDTF">2008-07-21T18:53:15Z</dcterms:created>
  <dcterms:modified xsi:type="dcterms:W3CDTF">2008-12-15T15:35:48Z</dcterms:modified>
  <cp:category/>
  <cp:version/>
  <cp:contentType/>
  <cp:contentStatus/>
</cp:coreProperties>
</file>